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78FE9ED3-DA82-4BA9-A981-642567F74B9A}" xr6:coauthVersionLast="47" xr6:coauthVersionMax="47" xr10:uidLastSave="{00000000-0000-0000-0000-000000000000}"/>
  <bookViews>
    <workbookView xWindow="-108" yWindow="-108" windowWidth="23256" windowHeight="14160" tabRatio="830" xr2:uid="{00000000-000D-0000-FFFF-FFFF00000000}"/>
  </bookViews>
  <sheets>
    <sheet name="【令和４年度】就労継続支援B型（市町村別）" sheetId="92" r:id="rId1"/>
  </sheets>
  <definedNames>
    <definedName name="_20030502_daicho_saishin" localSheetId="0">#REF!</definedName>
    <definedName name="_xlnm._FilterDatabase" localSheetId="0" hidden="1">'【令和４年度】就労継続支援B型（市町村別）'!$A$5:$G$5</definedName>
    <definedName name="_xlnm.Print_Area" localSheetId="0">'【令和４年度】就労継続支援B型（市町村別）'!$A$1:$I$57</definedName>
    <definedName name="_xlnm.Print_Titles" localSheetId="0">'【令和４年度】就労継続支援B型（市町村別）'!$B:$E,'【令和４年度】就労継続支援B型（市町村別）'!$3:$5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92" l="1"/>
  <c r="F56" i="92"/>
  <c r="E56" i="92"/>
  <c r="D56" i="92"/>
  <c r="G47" i="92"/>
  <c r="F47" i="92"/>
  <c r="E47" i="92"/>
  <c r="D47" i="92"/>
  <c r="G41" i="92"/>
  <c r="F41" i="92"/>
  <c r="E41" i="92"/>
  <c r="D41" i="92"/>
  <c r="G31" i="92"/>
  <c r="F31" i="92"/>
  <c r="E31" i="92"/>
  <c r="D31" i="92"/>
  <c r="G27" i="92"/>
  <c r="F27" i="92"/>
  <c r="E27" i="92"/>
  <c r="D27" i="92"/>
  <c r="G19" i="92"/>
  <c r="F19" i="92"/>
  <c r="E19" i="92"/>
  <c r="D19" i="92"/>
  <c r="G13" i="92"/>
  <c r="F13" i="92"/>
  <c r="E13" i="92"/>
  <c r="D13" i="92"/>
  <c r="G7" i="92"/>
  <c r="F7" i="92"/>
  <c r="E7" i="92"/>
  <c r="D7" i="92"/>
  <c r="H7" i="92"/>
  <c r="D57" i="92" l="1"/>
  <c r="H41" i="92"/>
  <c r="E57" i="92"/>
  <c r="G57" i="92"/>
  <c r="H13" i="92"/>
  <c r="H19" i="92"/>
  <c r="H56" i="92"/>
  <c r="H47" i="92"/>
  <c r="F57" i="92"/>
  <c r="H31" i="92"/>
  <c r="H27" i="92"/>
  <c r="H57" i="92" l="1"/>
</calcChain>
</file>

<file path=xl/sharedStrings.xml><?xml version="1.0" encoding="utf-8"?>
<sst xmlns="http://schemas.openxmlformats.org/spreadsheetml/2006/main" count="71" uniqueCount="71">
  <si>
    <t>対象者延人数</t>
    <rPh sb="0" eb="3">
      <t>タイショウシャ</t>
    </rPh>
    <rPh sb="3" eb="4">
      <t>ノ</t>
    </rPh>
    <rPh sb="4" eb="6">
      <t>ニンズウ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</si>
  <si>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</si>
  <si>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月額</t>
    <rPh sb="0" eb="2">
      <t>ゲツガク</t>
    </rPh>
    <phoneticPr fontId="2"/>
  </si>
  <si>
    <t>堺市</t>
  </si>
  <si>
    <t>市町村</t>
    <rPh sb="0" eb="3">
      <t>シチョウソン</t>
    </rPh>
    <phoneticPr fontId="2"/>
  </si>
  <si>
    <t>高槻市</t>
    <phoneticPr fontId="2"/>
  </si>
  <si>
    <t>東大阪市</t>
  </si>
  <si>
    <t>豊中市</t>
    <phoneticPr fontId="2"/>
  </si>
  <si>
    <t>枚方市</t>
    <phoneticPr fontId="2"/>
  </si>
  <si>
    <t>岸和田市</t>
    <phoneticPr fontId="2"/>
  </si>
  <si>
    <t>池田市</t>
  </si>
  <si>
    <t>泉大津市</t>
    <phoneticPr fontId="2"/>
  </si>
  <si>
    <t>吹田市</t>
  </si>
  <si>
    <t>貝塚市</t>
    <phoneticPr fontId="2"/>
  </si>
  <si>
    <t>茨木市</t>
    <phoneticPr fontId="2"/>
  </si>
  <si>
    <t>八尾市</t>
    <phoneticPr fontId="2"/>
  </si>
  <si>
    <t>泉佐野市</t>
    <phoneticPr fontId="2"/>
  </si>
  <si>
    <t>寝屋川市</t>
    <phoneticPr fontId="2"/>
  </si>
  <si>
    <t>河内長野市</t>
  </si>
  <si>
    <t>松原市</t>
    <phoneticPr fontId="2"/>
  </si>
  <si>
    <t>大東市</t>
    <phoneticPr fontId="2"/>
  </si>
  <si>
    <t>和泉市</t>
    <phoneticPr fontId="2"/>
  </si>
  <si>
    <t>箕面市</t>
  </si>
  <si>
    <t>柏原市</t>
    <phoneticPr fontId="2"/>
  </si>
  <si>
    <t>摂津市</t>
  </si>
  <si>
    <t>高石市</t>
    <phoneticPr fontId="2"/>
  </si>
  <si>
    <t>藤井寺市</t>
    <phoneticPr fontId="2"/>
  </si>
  <si>
    <t>泉南市</t>
    <phoneticPr fontId="2"/>
  </si>
  <si>
    <t>交野市</t>
    <phoneticPr fontId="2"/>
  </si>
  <si>
    <t>大阪狭山市</t>
    <rPh sb="0" eb="5">
      <t>オオサカサヤマシ</t>
    </rPh>
    <phoneticPr fontId="2"/>
  </si>
  <si>
    <t>阪南市</t>
    <phoneticPr fontId="2"/>
  </si>
  <si>
    <t>島本町</t>
    <phoneticPr fontId="2"/>
  </si>
  <si>
    <t>豊能町</t>
    <phoneticPr fontId="2"/>
  </si>
  <si>
    <t>能勢町</t>
    <phoneticPr fontId="2"/>
  </si>
  <si>
    <t>熊取町</t>
    <phoneticPr fontId="2"/>
  </si>
  <si>
    <t>岬町</t>
    <phoneticPr fontId="2"/>
  </si>
  <si>
    <t>河南町</t>
    <phoneticPr fontId="2"/>
  </si>
  <si>
    <t>羽曳野市</t>
    <phoneticPr fontId="2"/>
  </si>
  <si>
    <t>守口市</t>
  </si>
  <si>
    <t>富田林市</t>
    <phoneticPr fontId="2"/>
  </si>
  <si>
    <t>門真市</t>
    <phoneticPr fontId="2"/>
  </si>
  <si>
    <t>四條畷市</t>
    <phoneticPr fontId="2"/>
  </si>
  <si>
    <t>大阪市</t>
    <phoneticPr fontId="2"/>
  </si>
  <si>
    <t>三島地域</t>
    <rPh sb="0" eb="2">
      <t>ミシマ</t>
    </rPh>
    <rPh sb="2" eb="4">
      <t>チイキ</t>
    </rPh>
    <phoneticPr fontId="2"/>
  </si>
  <si>
    <t>大阪市地域</t>
    <rPh sb="0" eb="3">
      <t>オオサカシ</t>
    </rPh>
    <rPh sb="3" eb="5">
      <t>チイキ</t>
    </rPh>
    <phoneticPr fontId="2"/>
  </si>
  <si>
    <t>泉北地域</t>
    <rPh sb="0" eb="2">
      <t>センボク</t>
    </rPh>
    <rPh sb="2" eb="4">
      <t>チイキ</t>
    </rPh>
    <phoneticPr fontId="2"/>
  </si>
  <si>
    <t>中河内地域</t>
    <rPh sb="0" eb="1">
      <t>ナカ</t>
    </rPh>
    <rPh sb="1" eb="3">
      <t>カワチ</t>
    </rPh>
    <rPh sb="3" eb="5">
      <t>チイキ</t>
    </rPh>
    <phoneticPr fontId="2"/>
  </si>
  <si>
    <t>豊能地域</t>
    <rPh sb="0" eb="2">
      <t>トヨノ</t>
    </rPh>
    <rPh sb="2" eb="4">
      <t>チイキ</t>
    </rPh>
    <phoneticPr fontId="2"/>
  </si>
  <si>
    <t>北河内地域</t>
    <rPh sb="0" eb="1">
      <t>キタ</t>
    </rPh>
    <rPh sb="1" eb="3">
      <t>カワチ</t>
    </rPh>
    <rPh sb="3" eb="5">
      <t>チイキ</t>
    </rPh>
    <phoneticPr fontId="2"/>
  </si>
  <si>
    <t>泉南地域</t>
    <rPh sb="0" eb="2">
      <t>センナン</t>
    </rPh>
    <rPh sb="2" eb="4">
      <t>チイキ</t>
    </rPh>
    <phoneticPr fontId="2"/>
  </si>
  <si>
    <t>南河内地域</t>
    <rPh sb="0" eb="1">
      <t>ミナミ</t>
    </rPh>
    <rPh sb="1" eb="3">
      <t>カワチ</t>
    </rPh>
    <rPh sb="3" eb="5">
      <t>チイキ</t>
    </rPh>
    <phoneticPr fontId="2"/>
  </si>
  <si>
    <t>地域</t>
    <rPh sb="0" eb="2">
      <t>チイキ</t>
    </rPh>
    <phoneticPr fontId="2"/>
  </si>
  <si>
    <t>平均工賃額</t>
    <rPh sb="0" eb="2">
      <t>ヘイキン</t>
    </rPh>
    <rPh sb="2" eb="4">
      <t>コウチン</t>
    </rPh>
    <rPh sb="4" eb="5">
      <t>ガク</t>
    </rPh>
    <phoneticPr fontId="2"/>
  </si>
  <si>
    <t>三島地域　計</t>
    <rPh sb="0" eb="2">
      <t>ミシマ</t>
    </rPh>
    <rPh sb="2" eb="4">
      <t>チイキ</t>
    </rPh>
    <rPh sb="5" eb="6">
      <t>ケイ</t>
    </rPh>
    <phoneticPr fontId="2"/>
  </si>
  <si>
    <t>豊能地域　計</t>
    <rPh sb="0" eb="2">
      <t>トヨノ</t>
    </rPh>
    <rPh sb="2" eb="4">
      <t>チイキ</t>
    </rPh>
    <rPh sb="5" eb="6">
      <t>ケイ</t>
    </rPh>
    <phoneticPr fontId="2"/>
  </si>
  <si>
    <t>北河内地域　計</t>
    <rPh sb="0" eb="1">
      <t>キタ</t>
    </rPh>
    <rPh sb="1" eb="3">
      <t>カワチ</t>
    </rPh>
    <rPh sb="3" eb="5">
      <t>チイキ</t>
    </rPh>
    <rPh sb="6" eb="7">
      <t>ケイ</t>
    </rPh>
    <phoneticPr fontId="2"/>
  </si>
  <si>
    <t>中河内地域　計</t>
    <rPh sb="0" eb="1">
      <t>ナカ</t>
    </rPh>
    <rPh sb="1" eb="3">
      <t>カワチ</t>
    </rPh>
    <rPh sb="3" eb="5">
      <t>チイキ</t>
    </rPh>
    <rPh sb="6" eb="7">
      <t>ケイ</t>
    </rPh>
    <phoneticPr fontId="2"/>
  </si>
  <si>
    <t>南河内地域　計</t>
    <rPh sb="0" eb="1">
      <t>ミナミ</t>
    </rPh>
    <rPh sb="1" eb="3">
      <t>カワチ</t>
    </rPh>
    <rPh sb="3" eb="5">
      <t>チイキ</t>
    </rPh>
    <rPh sb="6" eb="7">
      <t>ケイ</t>
    </rPh>
    <phoneticPr fontId="2"/>
  </si>
  <si>
    <t>泉北地域　計</t>
    <rPh sb="0" eb="2">
      <t>センボク</t>
    </rPh>
    <rPh sb="2" eb="4">
      <t>チイキ</t>
    </rPh>
    <rPh sb="5" eb="6">
      <t>ケイ</t>
    </rPh>
    <phoneticPr fontId="2"/>
  </si>
  <si>
    <t>泉南地域　計</t>
    <rPh sb="0" eb="2">
      <t>センナン</t>
    </rPh>
    <rPh sb="2" eb="4">
      <t>チイキ</t>
    </rPh>
    <rPh sb="5" eb="6">
      <t>ケイ</t>
    </rPh>
    <phoneticPr fontId="2"/>
  </si>
  <si>
    <t>大阪府　計</t>
    <rPh sb="0" eb="3">
      <t>オオサカフ</t>
    </rPh>
    <rPh sb="4" eb="5">
      <t>ケイ</t>
    </rPh>
    <phoneticPr fontId="2"/>
  </si>
  <si>
    <t>大阪市地域　計</t>
    <rPh sb="0" eb="3">
      <t>オオサカシ</t>
    </rPh>
    <rPh sb="3" eb="5">
      <t>チイキ</t>
    </rPh>
    <rPh sb="4" eb="5">
      <t>イキ</t>
    </rPh>
    <rPh sb="6" eb="7">
      <t>ケイ</t>
    </rPh>
    <phoneticPr fontId="2"/>
  </si>
  <si>
    <t>太子町</t>
    <rPh sb="0" eb="2">
      <t>タイシ</t>
    </rPh>
    <rPh sb="2" eb="3">
      <t>チョウ</t>
    </rPh>
    <phoneticPr fontId="2"/>
  </si>
  <si>
    <t>忠岡町</t>
    <rPh sb="0" eb="3">
      <t>タダオカチョウ</t>
    </rPh>
    <phoneticPr fontId="2"/>
  </si>
  <si>
    <t>千早赤阪村</t>
    <rPh sb="0" eb="5">
      <t>チハヤアカサカムラ</t>
    </rPh>
    <phoneticPr fontId="2"/>
  </si>
  <si>
    <t>田尻町</t>
    <rPh sb="0" eb="3">
      <t>タジリチョウ</t>
    </rPh>
    <phoneticPr fontId="2"/>
  </si>
  <si>
    <t>回答
事業所数</t>
    <rPh sb="0" eb="2">
      <t>カイトウ</t>
    </rPh>
    <rPh sb="3" eb="6">
      <t>ジギョウショ</t>
    </rPh>
    <rPh sb="6" eb="7">
      <t>スウ</t>
    </rPh>
    <phoneticPr fontId="2"/>
  </si>
  <si>
    <t>対象
事業所数</t>
    <rPh sb="0" eb="2">
      <t>タイショウ</t>
    </rPh>
    <rPh sb="3" eb="5">
      <t>ジギョウ</t>
    </rPh>
    <rPh sb="5" eb="6">
      <t>ショ</t>
    </rPh>
    <rPh sb="6" eb="7">
      <t>スウ</t>
    </rPh>
    <phoneticPr fontId="2"/>
  </si>
  <si>
    <t>[参考]R3
平均工賃額</t>
    <rPh sb="1" eb="3">
      <t>サンコウ</t>
    </rPh>
    <rPh sb="7" eb="9">
      <t>ヘイキン</t>
    </rPh>
    <rPh sb="9" eb="11">
      <t>コウチン</t>
    </rPh>
    <rPh sb="11" eb="12">
      <t>ガク</t>
    </rPh>
    <phoneticPr fontId="2"/>
  </si>
  <si>
    <t>令和4年度（市町村別）</t>
    <rPh sb="0" eb="2">
      <t>レイワ</t>
    </rPh>
    <rPh sb="3" eb="4">
      <t>ネン</t>
    </rPh>
    <rPh sb="4" eb="5">
      <t>ド</t>
    </rPh>
    <rPh sb="6" eb="9">
      <t>シチョウソン</t>
    </rPh>
    <rPh sb="9" eb="10">
      <t>ベツ</t>
    </rPh>
    <phoneticPr fontId="2"/>
  </si>
  <si>
    <t>令和４年度　工賃実績（市町村別）就労継続支援B型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</si>
</sst>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);[Red]\(#,##0\)"/>
    <numFmt numFmtId="177" formatCode="0.0_);[Red]\(0.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3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4" borderId="4" applyNumberFormat="0" applyAlignment="0" applyProtection="0">
      <alignment vertical="center"/>
    </xf>
    <xf numFmtId="0" fontId="10" fillId="45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44" borderId="9" applyNumberFormat="0" applyAlignment="0" applyProtection="0">
      <alignment vertical="center"/>
    </xf>
    <xf numFmtId="0" fontId="16" fillId="4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>
      <alignment vertical="center"/>
    </xf>
    <xf numFmtId="0" fontId="20" fillId="0" borderId="12" xfId="0" applyFont="1" applyFill="1" applyBorder="1" applyAlignment="1">
      <alignment vertical="center" shrinkToFit="1"/>
    </xf>
    <xf numFmtId="176" fontId="20" fillId="0" borderId="12" xfId="0" applyNumberFormat="1" applyFont="1" applyFill="1" applyBorder="1">
      <alignment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3" xfId="0" applyNumberFormat="1" applyFont="1" applyFill="1" applyBorder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>
      <alignment vertical="center"/>
    </xf>
    <xf numFmtId="0" fontId="20" fillId="0" borderId="16" xfId="0" applyFont="1" applyFill="1" applyBorder="1" applyAlignment="1">
      <alignment vertical="center" shrinkToFit="1"/>
    </xf>
    <xf numFmtId="176" fontId="20" fillId="0" borderId="17" xfId="0" applyNumberFormat="1" applyFont="1" applyFill="1" applyBorder="1">
      <alignment vertical="center"/>
    </xf>
    <xf numFmtId="176" fontId="20" fillId="0" borderId="18" xfId="0" applyNumberFormat="1" applyFont="1" applyFill="1" applyBorder="1">
      <alignment vertical="center"/>
    </xf>
    <xf numFmtId="0" fontId="20" fillId="0" borderId="19" xfId="0" applyFont="1" applyFill="1" applyBorder="1" applyAlignment="1">
      <alignment vertical="center" shrinkToFit="1"/>
    </xf>
    <xf numFmtId="176" fontId="20" fillId="0" borderId="19" xfId="0" applyNumberFormat="1" applyFont="1" applyFill="1" applyBorder="1">
      <alignment vertical="center"/>
    </xf>
    <xf numFmtId="176" fontId="20" fillId="0" borderId="19" xfId="0" applyNumberFormat="1" applyFont="1" applyFill="1" applyBorder="1" applyAlignment="1">
      <alignment vertical="center"/>
    </xf>
    <xf numFmtId="176" fontId="20" fillId="0" borderId="20" xfId="0" applyNumberFormat="1" applyFont="1" applyFill="1" applyBorder="1">
      <alignment vertical="center"/>
    </xf>
    <xf numFmtId="0" fontId="20" fillId="0" borderId="21" xfId="0" applyFont="1" applyFill="1" applyBorder="1" applyAlignment="1">
      <alignment vertical="center" shrinkToFit="1"/>
    </xf>
    <xf numFmtId="176" fontId="20" fillId="0" borderId="21" xfId="0" applyNumberFormat="1" applyFont="1" applyFill="1" applyBorder="1">
      <alignment vertical="center"/>
    </xf>
    <xf numFmtId="176" fontId="20" fillId="0" borderId="21" xfId="0" applyNumberFormat="1" applyFont="1" applyFill="1" applyBorder="1" applyAlignment="1">
      <alignment vertical="center"/>
    </xf>
    <xf numFmtId="176" fontId="20" fillId="0" borderId="22" xfId="0" applyNumberFormat="1" applyFont="1" applyFill="1" applyBorder="1">
      <alignment vertical="center"/>
    </xf>
    <xf numFmtId="0" fontId="20" fillId="0" borderId="23" xfId="0" applyFont="1" applyFill="1" applyBorder="1" applyAlignment="1">
      <alignment vertical="center" shrinkToFit="1"/>
    </xf>
    <xf numFmtId="176" fontId="20" fillId="0" borderId="23" xfId="0" applyNumberFormat="1" applyFont="1" applyFill="1" applyBorder="1">
      <alignment vertical="center"/>
    </xf>
    <xf numFmtId="176" fontId="20" fillId="0" borderId="23" xfId="0" applyNumberFormat="1" applyFont="1" applyFill="1" applyBorder="1" applyAlignment="1">
      <alignment vertical="center"/>
    </xf>
    <xf numFmtId="176" fontId="20" fillId="0" borderId="24" xfId="0" applyNumberFormat="1" applyFont="1" applyFill="1" applyBorder="1">
      <alignment vertical="center"/>
    </xf>
    <xf numFmtId="0" fontId="20" fillId="0" borderId="25" xfId="0" applyFont="1" applyFill="1" applyBorder="1" applyAlignment="1">
      <alignment vertical="center" shrinkToFit="1"/>
    </xf>
    <xf numFmtId="176" fontId="20" fillId="0" borderId="25" xfId="0" applyNumberFormat="1" applyFont="1" applyFill="1" applyBorder="1">
      <alignment vertical="center"/>
    </xf>
    <xf numFmtId="176" fontId="20" fillId="0" borderId="25" xfId="0" applyNumberFormat="1" applyFont="1" applyFill="1" applyBorder="1" applyAlignment="1">
      <alignment vertical="center"/>
    </xf>
    <xf numFmtId="176" fontId="20" fillId="0" borderId="26" xfId="0" applyNumberFormat="1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0" fillId="0" borderId="27" xfId="0" applyFont="1" applyFill="1" applyBorder="1" applyAlignment="1">
      <alignment vertical="center" shrinkToFit="1"/>
    </xf>
    <xf numFmtId="176" fontId="20" fillId="0" borderId="27" xfId="0" applyNumberFormat="1" applyFont="1" applyFill="1" applyBorder="1">
      <alignment vertical="center"/>
    </xf>
    <xf numFmtId="176" fontId="20" fillId="0" borderId="27" xfId="0" applyNumberFormat="1" applyFont="1" applyFill="1" applyBorder="1" applyAlignment="1">
      <alignment vertical="center"/>
    </xf>
    <xf numFmtId="176" fontId="20" fillId="0" borderId="28" xfId="0" applyNumberFormat="1" applyFont="1" applyFill="1" applyBorder="1">
      <alignment vertical="center"/>
    </xf>
    <xf numFmtId="0" fontId="20" fillId="0" borderId="29" xfId="0" applyFont="1" applyFill="1" applyBorder="1" applyAlignment="1">
      <alignment vertical="center" shrinkToFit="1"/>
    </xf>
    <xf numFmtId="0" fontId="20" fillId="0" borderId="30" xfId="0" applyFont="1" applyFill="1" applyBorder="1" applyAlignment="1">
      <alignment vertical="center" shrinkToFit="1"/>
    </xf>
    <xf numFmtId="0" fontId="20" fillId="0" borderId="31" xfId="0" applyFont="1" applyFill="1" applyBorder="1" applyAlignment="1">
      <alignment vertical="center" shrinkToFit="1"/>
    </xf>
    <xf numFmtId="0" fontId="20" fillId="0" borderId="25" xfId="0" applyFont="1" applyFill="1" applyBorder="1" applyAlignment="1">
      <alignment horizontal="left" vertical="center" shrinkToFit="1"/>
    </xf>
    <xf numFmtId="0" fontId="20" fillId="0" borderId="32" xfId="0" applyFont="1" applyFill="1" applyBorder="1" applyAlignment="1">
      <alignment vertical="center" shrinkToFit="1"/>
    </xf>
    <xf numFmtId="176" fontId="20" fillId="0" borderId="33" xfId="0" applyNumberFormat="1" applyFont="1" applyFill="1" applyBorder="1" applyAlignment="1">
      <alignment vertical="center"/>
    </xf>
    <xf numFmtId="176" fontId="20" fillId="0" borderId="34" xfId="0" applyNumberFormat="1" applyFont="1" applyFill="1" applyBorder="1">
      <alignment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7" xfId="0" applyFont="1" applyFill="1" applyBorder="1">
      <alignment vertical="center"/>
    </xf>
    <xf numFmtId="0" fontId="20" fillId="0" borderId="23" xfId="0" applyFont="1" applyFill="1" applyBorder="1" applyAlignment="1">
      <alignment horizontal="left" vertical="center" shrinkToFit="1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 shrinkToFit="1"/>
    </xf>
    <xf numFmtId="176" fontId="20" fillId="0" borderId="39" xfId="0" applyNumberFormat="1" applyFont="1" applyFill="1" applyBorder="1">
      <alignment vertical="center"/>
    </xf>
    <xf numFmtId="176" fontId="20" fillId="0" borderId="40" xfId="0" applyNumberFormat="1" applyFont="1" applyFill="1" applyBorder="1">
      <alignment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>
      <alignment vertical="center"/>
    </xf>
    <xf numFmtId="0" fontId="20" fillId="0" borderId="43" xfId="0" applyFont="1" applyFill="1" applyBorder="1">
      <alignment vertical="center"/>
    </xf>
    <xf numFmtId="176" fontId="21" fillId="0" borderId="44" xfId="0" applyNumberFormat="1" applyFont="1" applyFill="1" applyBorder="1" applyAlignment="1">
      <alignment horizontal="right" vertical="center" shrinkToFit="1"/>
    </xf>
    <xf numFmtId="176" fontId="21" fillId="0" borderId="44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7" fontId="24" fillId="0" borderId="0" xfId="0" applyNumberFormat="1" applyFont="1" applyFill="1" applyBorder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>
      <alignment vertical="center"/>
    </xf>
    <xf numFmtId="176" fontId="24" fillId="0" borderId="0" xfId="0" applyNumberFormat="1" applyFont="1" applyFill="1" applyAlignment="1">
      <alignment vertical="center"/>
    </xf>
    <xf numFmtId="0" fontId="20" fillId="0" borderId="25" xfId="0" applyFont="1" applyFill="1" applyBorder="1" applyAlignment="1">
      <alignment horizontal="right" vertical="center" shrinkToFit="1"/>
    </xf>
    <xf numFmtId="176" fontId="20" fillId="0" borderId="25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 shrinkToFit="1"/>
    </xf>
    <xf numFmtId="176" fontId="20" fillId="0" borderId="21" xfId="0" applyNumberFormat="1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horizontal="right" vertical="center" shrinkToFit="1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 shrinkToFit="1"/>
    </xf>
    <xf numFmtId="176" fontId="20" fillId="0" borderId="12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right" vertical="center" shrinkToFit="1"/>
    </xf>
    <xf numFmtId="176" fontId="20" fillId="0" borderId="19" xfId="0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right" vertical="center" shrinkToFit="1"/>
    </xf>
    <xf numFmtId="176" fontId="20" fillId="0" borderId="23" xfId="0" applyNumberFormat="1" applyFont="1" applyFill="1" applyBorder="1" applyAlignment="1">
      <alignment horizontal="right" vertical="center"/>
    </xf>
    <xf numFmtId="0" fontId="20" fillId="0" borderId="38" xfId="0" applyFont="1" applyFill="1" applyBorder="1" applyAlignment="1">
      <alignment horizontal="right" vertical="center" shrinkToFit="1"/>
    </xf>
    <xf numFmtId="176" fontId="20" fillId="0" borderId="39" xfId="0" applyNumberFormat="1" applyFont="1" applyFill="1" applyBorder="1" applyAlignment="1">
      <alignment horizontal="right" vertical="center"/>
    </xf>
    <xf numFmtId="176" fontId="20" fillId="46" borderId="49" xfId="0" applyNumberFormat="1" applyFont="1" applyFill="1" applyBorder="1" applyAlignment="1">
      <alignment horizontal="center" vertical="center" shrinkToFit="1"/>
    </xf>
    <xf numFmtId="177" fontId="20" fillId="46" borderId="65" xfId="0" applyNumberFormat="1" applyFont="1" applyFill="1" applyBorder="1" applyAlignment="1">
      <alignment horizontal="center" vertical="center"/>
    </xf>
    <xf numFmtId="176" fontId="21" fillId="46" borderId="66" xfId="0" applyNumberFormat="1" applyFont="1" applyFill="1" applyBorder="1">
      <alignment vertical="center"/>
    </xf>
    <xf numFmtId="176" fontId="20" fillId="49" borderId="67" xfId="63" applyNumberFormat="1" applyFont="1" applyFill="1" applyBorder="1">
      <alignment vertical="center"/>
    </xf>
    <xf numFmtId="176" fontId="20" fillId="49" borderId="68" xfId="63" applyNumberFormat="1" applyFont="1" applyFill="1" applyBorder="1">
      <alignment vertical="center"/>
    </xf>
    <xf numFmtId="176" fontId="20" fillId="49" borderId="69" xfId="63" applyNumberFormat="1" applyFont="1" applyFill="1" applyBorder="1">
      <alignment vertical="center"/>
    </xf>
    <xf numFmtId="176" fontId="20" fillId="49" borderId="70" xfId="63" applyNumberFormat="1" applyFont="1" applyFill="1" applyBorder="1">
      <alignment vertical="center"/>
    </xf>
    <xf numFmtId="176" fontId="20" fillId="49" borderId="71" xfId="63" applyNumberFormat="1" applyFont="1" applyFill="1" applyBorder="1">
      <alignment vertical="center"/>
    </xf>
    <xf numFmtId="176" fontId="20" fillId="49" borderId="63" xfId="63" applyNumberFormat="1" applyFont="1" applyFill="1" applyBorder="1">
      <alignment vertical="center"/>
    </xf>
    <xf numFmtId="176" fontId="26" fillId="49" borderId="70" xfId="63" applyNumberFormat="1" applyFont="1" applyFill="1" applyBorder="1">
      <alignment vertical="center"/>
    </xf>
    <xf numFmtId="176" fontId="20" fillId="49" borderId="72" xfId="63" applyNumberFormat="1" applyFont="1" applyFill="1" applyBorder="1">
      <alignment vertical="center"/>
    </xf>
    <xf numFmtId="176" fontId="20" fillId="49" borderId="73" xfId="63" applyNumberFormat="1" applyFont="1" applyFill="1" applyBorder="1">
      <alignment vertical="center"/>
    </xf>
    <xf numFmtId="0" fontId="24" fillId="0" borderId="37" xfId="0" applyFont="1" applyFill="1" applyBorder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0" fillId="47" borderId="45" xfId="0" applyFont="1" applyFill="1" applyBorder="1" applyAlignment="1">
      <alignment horizontal="center" vertical="center"/>
    </xf>
    <xf numFmtId="0" fontId="20" fillId="47" borderId="46" xfId="0" applyFont="1" applyFill="1" applyBorder="1" applyAlignment="1">
      <alignment horizontal="center" vertical="center"/>
    </xf>
    <xf numFmtId="0" fontId="20" fillId="47" borderId="47" xfId="0" applyFont="1" applyFill="1" applyBorder="1" applyAlignment="1">
      <alignment horizontal="center" vertical="center"/>
    </xf>
    <xf numFmtId="0" fontId="20" fillId="47" borderId="19" xfId="0" applyFont="1" applyFill="1" applyBorder="1" applyAlignment="1">
      <alignment horizontal="center" vertical="center" shrinkToFit="1"/>
    </xf>
    <xf numFmtId="0" fontId="20" fillId="47" borderId="21" xfId="0" applyFont="1" applyFill="1" applyBorder="1" applyAlignment="1">
      <alignment horizontal="center" vertical="center" shrinkToFit="1"/>
    </xf>
    <xf numFmtId="0" fontId="20" fillId="47" borderId="10" xfId="0" applyFont="1" applyFill="1" applyBorder="1" applyAlignment="1">
      <alignment horizontal="center" vertical="center" shrinkToFit="1"/>
    </xf>
    <xf numFmtId="0" fontId="20" fillId="47" borderId="48" xfId="0" applyFont="1" applyFill="1" applyBorder="1" applyAlignment="1">
      <alignment horizontal="center" vertical="center" wrapText="1" shrinkToFit="1"/>
    </xf>
    <xf numFmtId="0" fontId="20" fillId="47" borderId="12" xfId="0" applyFont="1" applyFill="1" applyBorder="1" applyAlignment="1">
      <alignment horizontal="center" vertical="center" shrinkToFit="1"/>
    </xf>
    <xf numFmtId="0" fontId="20" fillId="47" borderId="49" xfId="0" applyFont="1" applyFill="1" applyBorder="1" applyAlignment="1">
      <alignment horizontal="center" vertical="center" shrinkToFit="1"/>
    </xf>
    <xf numFmtId="0" fontId="20" fillId="47" borderId="55" xfId="0" applyFont="1" applyFill="1" applyBorder="1" applyAlignment="1">
      <alignment horizontal="center" vertical="center" wrapText="1" shrinkToFit="1"/>
    </xf>
    <xf numFmtId="0" fontId="20" fillId="47" borderId="56" xfId="0" applyFont="1" applyFill="1" applyBorder="1" applyAlignment="1">
      <alignment horizontal="center" vertical="center" shrinkToFit="1"/>
    </xf>
    <xf numFmtId="0" fontId="20" fillId="47" borderId="52" xfId="0" applyFont="1" applyFill="1" applyBorder="1" applyAlignment="1">
      <alignment horizontal="center" vertical="center" shrinkToFit="1"/>
    </xf>
    <xf numFmtId="0" fontId="20" fillId="47" borderId="57" xfId="0" applyFont="1" applyFill="1" applyBorder="1" applyAlignment="1">
      <alignment horizontal="center" vertical="center" shrinkToFit="1"/>
    </xf>
    <xf numFmtId="0" fontId="20" fillId="47" borderId="58" xfId="0" applyFont="1" applyFill="1" applyBorder="1" applyAlignment="1">
      <alignment horizontal="center" vertical="center" shrinkToFit="1"/>
    </xf>
    <xf numFmtId="0" fontId="20" fillId="48" borderId="64" xfId="0" applyFont="1" applyFill="1" applyBorder="1" applyAlignment="1">
      <alignment horizontal="center" vertical="center" wrapText="1"/>
    </xf>
    <xf numFmtId="0" fontId="20" fillId="48" borderId="62" xfId="0" applyFont="1" applyFill="1" applyBorder="1" applyAlignment="1">
      <alignment horizontal="center" vertical="center"/>
    </xf>
    <xf numFmtId="0" fontId="20" fillId="48" borderId="63" xfId="0" applyFont="1" applyFill="1" applyBorder="1" applyAlignment="1">
      <alignment horizontal="center" vertical="center"/>
    </xf>
    <xf numFmtId="0" fontId="20" fillId="46" borderId="59" xfId="0" applyFont="1" applyFill="1" applyBorder="1" applyAlignment="1">
      <alignment horizontal="center" vertical="center" shrinkToFit="1"/>
    </xf>
    <xf numFmtId="0" fontId="20" fillId="46" borderId="60" xfId="0" applyFont="1" applyFill="1" applyBorder="1" applyAlignment="1">
      <alignment horizontal="center" vertical="center" shrinkToFit="1"/>
    </xf>
    <xf numFmtId="0" fontId="20" fillId="46" borderId="61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48" xfId="80" applyFont="1" applyFill="1" applyBorder="1" applyAlignment="1">
      <alignment horizontal="left" vertical="center"/>
    </xf>
    <xf numFmtId="0" fontId="20" fillId="0" borderId="12" xfId="80" applyFont="1" applyFill="1" applyBorder="1" applyAlignment="1">
      <alignment horizontal="left" vertical="center"/>
    </xf>
    <xf numFmtId="0" fontId="20" fillId="0" borderId="33" xfId="8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</cellXfs>
  <cellStyles count="87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チェック セル 2" xfId="50" xr:uid="{00000000-0005-0000-0000-000031000000}"/>
    <cellStyle name="チェック セル 3" xfId="51" xr:uid="{00000000-0005-0000-0000-000032000000}"/>
    <cellStyle name="どちらでもない 2" xfId="52" xr:uid="{00000000-0005-0000-0000-000033000000}"/>
    <cellStyle name="どちらでもない 3" xfId="53" xr:uid="{00000000-0005-0000-0000-000034000000}"/>
    <cellStyle name="ハイパーリンク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 2" xfId="57" xr:uid="{00000000-0005-0000-0000-000038000000}"/>
    <cellStyle name="悪い 2" xfId="58" xr:uid="{00000000-0005-0000-0000-000039000000}"/>
    <cellStyle name="悪い 3" xfId="59" xr:uid="{00000000-0005-0000-0000-00003A000000}"/>
    <cellStyle name="計算 2" xfId="60" xr:uid="{00000000-0005-0000-0000-00003B000000}"/>
    <cellStyle name="計算 3" xfId="61" xr:uid="{00000000-0005-0000-0000-00003C000000}"/>
    <cellStyle name="警告文 2" xfId="62" xr:uid="{00000000-0005-0000-0000-00003D000000}"/>
    <cellStyle name="桁区切り" xfId="63" builtinId="6"/>
    <cellStyle name="桁区切り 2" xfId="64" xr:uid="{00000000-0005-0000-0000-00003F000000}"/>
    <cellStyle name="桁区切り 3" xfId="65" xr:uid="{00000000-0005-0000-0000-000040000000}"/>
    <cellStyle name="桁区切り 4" xfId="66" xr:uid="{00000000-0005-0000-0000-000041000000}"/>
    <cellStyle name="桁区切り 7" xfId="67" xr:uid="{00000000-0005-0000-0000-000042000000}"/>
    <cellStyle name="見出し 1 2" xfId="68" xr:uid="{00000000-0005-0000-0000-000043000000}"/>
    <cellStyle name="見出し 2 2" xfId="69" xr:uid="{00000000-0005-0000-0000-000044000000}"/>
    <cellStyle name="見出し 3 2" xfId="70" xr:uid="{00000000-0005-0000-0000-000045000000}"/>
    <cellStyle name="見出し 4 2" xfId="71" xr:uid="{00000000-0005-0000-0000-000046000000}"/>
    <cellStyle name="集計 2" xfId="72" xr:uid="{00000000-0005-0000-0000-000047000000}"/>
    <cellStyle name="出力 2" xfId="73" xr:uid="{00000000-0005-0000-0000-000048000000}"/>
    <cellStyle name="出力 3" xfId="74" xr:uid="{00000000-0005-0000-0000-000049000000}"/>
    <cellStyle name="説明文 2" xfId="75" xr:uid="{00000000-0005-0000-0000-00004A000000}"/>
    <cellStyle name="通貨 2" xfId="76" xr:uid="{00000000-0005-0000-0000-00004B000000}"/>
    <cellStyle name="入力 2" xfId="77" xr:uid="{00000000-0005-0000-0000-00004C000000}"/>
    <cellStyle name="入力 3" xfId="78" xr:uid="{00000000-0005-0000-0000-00004D000000}"/>
    <cellStyle name="標準" xfId="0" builtinId="0"/>
    <cellStyle name="標準 2" xfId="79" xr:uid="{00000000-0005-0000-0000-00004F000000}"/>
    <cellStyle name="標準 3" xfId="80" xr:uid="{00000000-0005-0000-0000-000050000000}"/>
    <cellStyle name="標準 4" xfId="81" xr:uid="{00000000-0005-0000-0000-000051000000}"/>
    <cellStyle name="標準 4 2" xfId="82" xr:uid="{00000000-0005-0000-0000-000052000000}"/>
    <cellStyle name="標準 5" xfId="83" xr:uid="{00000000-0005-0000-0000-000053000000}"/>
    <cellStyle name="標準 6" xfId="84" xr:uid="{00000000-0005-0000-0000-000054000000}"/>
    <cellStyle name="良い 2" xfId="85" xr:uid="{00000000-0005-0000-0000-000055000000}"/>
    <cellStyle name="良い 3" xfId="86" xr:uid="{00000000-0005-0000-0000-00005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I718"/>
  <sheetViews>
    <sheetView tabSelected="1" view="pageBreakPreview" zoomScale="85" zoomScaleNormal="100" zoomScaleSheetLayoutView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1" sqref="L21"/>
    </sheetView>
  </sheetViews>
  <sheetFormatPr defaultColWidth="9" defaultRowHeight="15" x14ac:dyDescent="0.2"/>
  <cols>
    <col min="1" max="1" width="4.44140625" style="57" customWidth="1"/>
    <col min="2" max="2" width="16.6640625" style="58" customWidth="1"/>
    <col min="3" max="3" width="14.77734375" style="58" customWidth="1"/>
    <col min="4" max="4" width="9.109375" style="58" customWidth="1"/>
    <col min="5" max="5" width="9.44140625" style="58" customWidth="1"/>
    <col min="6" max="6" width="13.33203125" style="59" customWidth="1"/>
    <col min="7" max="7" width="20.44140625" style="59" bestFit="1" customWidth="1"/>
    <col min="8" max="8" width="12.88671875" style="56" bestFit="1" customWidth="1"/>
    <col min="9" max="9" width="12" style="29" customWidth="1"/>
    <col min="10" max="16384" width="9" style="29"/>
  </cols>
  <sheetData>
    <row r="1" spans="1:9" ht="15.75" customHeight="1" x14ac:dyDescent="0.2">
      <c r="A1" s="88" t="s">
        <v>70</v>
      </c>
      <c r="B1" s="88"/>
      <c r="C1" s="88"/>
      <c r="D1" s="88"/>
      <c r="E1" s="88"/>
      <c r="F1" s="88"/>
      <c r="G1" s="88"/>
      <c r="H1" s="88"/>
      <c r="I1" s="88"/>
    </row>
    <row r="2" spans="1:9" ht="15.6" thickBot="1" x14ac:dyDescent="0.25">
      <c r="A2" s="88"/>
      <c r="B2" s="88"/>
      <c r="C2" s="88"/>
      <c r="D2" s="88"/>
      <c r="E2" s="88"/>
      <c r="F2" s="88"/>
      <c r="G2" s="88"/>
      <c r="H2" s="88"/>
      <c r="I2" s="88"/>
    </row>
    <row r="3" spans="1:9" s="1" customFormat="1" ht="16.5" customHeight="1" x14ac:dyDescent="0.2">
      <c r="A3" s="89"/>
      <c r="B3" s="92" t="s">
        <v>51</v>
      </c>
      <c r="C3" s="92" t="s">
        <v>4</v>
      </c>
      <c r="D3" s="95" t="s">
        <v>66</v>
      </c>
      <c r="E3" s="98" t="s">
        <v>67</v>
      </c>
      <c r="F3" s="100" t="s">
        <v>69</v>
      </c>
      <c r="G3" s="101"/>
      <c r="H3" s="102"/>
      <c r="I3" s="103" t="s">
        <v>68</v>
      </c>
    </row>
    <row r="4" spans="1:9" s="1" customFormat="1" ht="16.5" customHeight="1" thickBot="1" x14ac:dyDescent="0.25">
      <c r="A4" s="90"/>
      <c r="B4" s="93"/>
      <c r="C4" s="93"/>
      <c r="D4" s="96"/>
      <c r="E4" s="99"/>
      <c r="F4" s="106" t="s">
        <v>2</v>
      </c>
      <c r="G4" s="107"/>
      <c r="H4" s="108"/>
      <c r="I4" s="104"/>
    </row>
    <row r="5" spans="1:9" s="2" customFormat="1" ht="16.5" customHeight="1" thickBot="1" x14ac:dyDescent="0.25">
      <c r="A5" s="91"/>
      <c r="B5" s="94"/>
      <c r="C5" s="94"/>
      <c r="D5" s="97"/>
      <c r="E5" s="94"/>
      <c r="F5" s="74" t="s">
        <v>0</v>
      </c>
      <c r="G5" s="74" t="s">
        <v>1</v>
      </c>
      <c r="H5" s="75" t="s">
        <v>52</v>
      </c>
      <c r="I5" s="105"/>
    </row>
    <row r="6" spans="1:9" s="1" customFormat="1" ht="24.9" customHeight="1" thickBot="1" x14ac:dyDescent="0.25">
      <c r="A6" s="87">
        <v>1</v>
      </c>
      <c r="B6" s="3" t="s">
        <v>44</v>
      </c>
      <c r="C6" s="4" t="s">
        <v>42</v>
      </c>
      <c r="D6" s="4">
        <v>451</v>
      </c>
      <c r="E6" s="5">
        <v>580</v>
      </c>
      <c r="F6" s="6">
        <v>92499</v>
      </c>
      <c r="G6" s="6">
        <v>1276473681</v>
      </c>
      <c r="H6" s="7">
        <v>13799.864657996302</v>
      </c>
      <c r="I6" s="77">
        <v>12669.280791188214</v>
      </c>
    </row>
    <row r="7" spans="1:9" s="1" customFormat="1" ht="24.9" customHeight="1" thickTop="1" thickBot="1" x14ac:dyDescent="0.25">
      <c r="A7" s="8"/>
      <c r="B7" s="9" t="s">
        <v>61</v>
      </c>
      <c r="C7" s="10"/>
      <c r="D7" s="10">
        <f>SUM(D6)</f>
        <v>451</v>
      </c>
      <c r="E7" s="11">
        <f>E6</f>
        <v>580</v>
      </c>
      <c r="F7" s="11">
        <f>F6</f>
        <v>92499</v>
      </c>
      <c r="G7" s="11">
        <f>G6</f>
        <v>1276473681</v>
      </c>
      <c r="H7" s="12">
        <f>H6</f>
        <v>13799.864657996302</v>
      </c>
      <c r="I7" s="78">
        <v>12669.280791188214</v>
      </c>
    </row>
    <row r="8" spans="1:9" s="1" customFormat="1" ht="24.9" customHeight="1" x14ac:dyDescent="0.2">
      <c r="A8" s="109">
        <v>2</v>
      </c>
      <c r="B8" s="112" t="s">
        <v>43</v>
      </c>
      <c r="C8" s="13" t="s">
        <v>12</v>
      </c>
      <c r="D8" s="13">
        <v>19</v>
      </c>
      <c r="E8" s="14">
        <v>20</v>
      </c>
      <c r="F8" s="15">
        <v>4258</v>
      </c>
      <c r="G8" s="15">
        <v>65667800</v>
      </c>
      <c r="H8" s="16">
        <v>15422.217003287929</v>
      </c>
      <c r="I8" s="79">
        <v>15258.840620900743</v>
      </c>
    </row>
    <row r="9" spans="1:9" s="1" customFormat="1" ht="24.9" customHeight="1" x14ac:dyDescent="0.2">
      <c r="A9" s="110"/>
      <c r="B9" s="113"/>
      <c r="C9" s="17" t="s">
        <v>5</v>
      </c>
      <c r="D9" s="17">
        <v>29</v>
      </c>
      <c r="E9" s="18">
        <v>29</v>
      </c>
      <c r="F9" s="19">
        <v>5497</v>
      </c>
      <c r="G9" s="19">
        <v>66150388</v>
      </c>
      <c r="H9" s="20">
        <v>12033.907222121157</v>
      </c>
      <c r="I9" s="80">
        <v>11996.577240452889</v>
      </c>
    </row>
    <row r="10" spans="1:9" s="1" customFormat="1" ht="24.9" customHeight="1" x14ac:dyDescent="0.2">
      <c r="A10" s="110"/>
      <c r="B10" s="113"/>
      <c r="C10" s="17" t="s">
        <v>14</v>
      </c>
      <c r="D10" s="17">
        <v>33</v>
      </c>
      <c r="E10" s="18">
        <v>33</v>
      </c>
      <c r="F10" s="19">
        <v>6386</v>
      </c>
      <c r="G10" s="19">
        <v>79517997</v>
      </c>
      <c r="H10" s="20">
        <v>12451.925618540557</v>
      </c>
      <c r="I10" s="80">
        <v>12342.15494393476</v>
      </c>
    </row>
    <row r="11" spans="1:9" s="1" customFormat="1" ht="24.9" customHeight="1" x14ac:dyDescent="0.2">
      <c r="A11" s="110"/>
      <c r="B11" s="113"/>
      <c r="C11" s="17" t="s">
        <v>24</v>
      </c>
      <c r="D11" s="17">
        <v>10</v>
      </c>
      <c r="E11" s="18">
        <v>10</v>
      </c>
      <c r="F11" s="19">
        <v>1997</v>
      </c>
      <c r="G11" s="19">
        <v>28307434</v>
      </c>
      <c r="H11" s="20">
        <v>14174.979469203805</v>
      </c>
      <c r="I11" s="80">
        <v>15583.305611899932</v>
      </c>
    </row>
    <row r="12" spans="1:9" s="1" customFormat="1" ht="24.9" customHeight="1" thickBot="1" x14ac:dyDescent="0.25">
      <c r="A12" s="111"/>
      <c r="B12" s="114"/>
      <c r="C12" s="21" t="s">
        <v>31</v>
      </c>
      <c r="D12" s="21">
        <v>3</v>
      </c>
      <c r="E12" s="22">
        <v>3</v>
      </c>
      <c r="F12" s="23">
        <v>374</v>
      </c>
      <c r="G12" s="23">
        <v>3798251</v>
      </c>
      <c r="H12" s="24">
        <v>10155.751336898396</v>
      </c>
      <c r="I12" s="81">
        <v>9598.8240740740748</v>
      </c>
    </row>
    <row r="13" spans="1:9" s="1" customFormat="1" ht="24.9" customHeight="1" thickTop="1" thickBot="1" x14ac:dyDescent="0.25">
      <c r="A13" s="8"/>
      <c r="B13" s="9" t="s">
        <v>53</v>
      </c>
      <c r="C13" s="10"/>
      <c r="D13" s="10">
        <f>SUM(D8:D12)</f>
        <v>94</v>
      </c>
      <c r="E13" s="11">
        <f>SUM(E8:E12)</f>
        <v>95</v>
      </c>
      <c r="F13" s="11">
        <f>SUM(F8:F12)</f>
        <v>18512</v>
      </c>
      <c r="G13" s="11">
        <f>SUM(G8:G12)</f>
        <v>243441870</v>
      </c>
      <c r="H13" s="12">
        <f t="shared" ref="H13:H57" si="0">IF(AND(F13&gt;0,G13&gt;0),G13/F13,0)</f>
        <v>13150.489952463267</v>
      </c>
      <c r="I13" s="82">
        <v>13226.035996337416</v>
      </c>
    </row>
    <row r="14" spans="1:9" s="1" customFormat="1" ht="24.9" customHeight="1" x14ac:dyDescent="0.2">
      <c r="A14" s="109">
        <v>3</v>
      </c>
      <c r="B14" s="115" t="s">
        <v>47</v>
      </c>
      <c r="C14" s="25" t="s">
        <v>7</v>
      </c>
      <c r="D14" s="25">
        <v>27</v>
      </c>
      <c r="E14" s="26">
        <v>37</v>
      </c>
      <c r="F14" s="27">
        <v>5528</v>
      </c>
      <c r="G14" s="27">
        <v>47759576</v>
      </c>
      <c r="H14" s="28">
        <v>8639.5759768451517</v>
      </c>
      <c r="I14" s="79">
        <v>8461.7388462167019</v>
      </c>
    </row>
    <row r="15" spans="1:9" ht="24.9" customHeight="1" x14ac:dyDescent="0.2">
      <c r="A15" s="110"/>
      <c r="B15" s="116"/>
      <c r="C15" s="17" t="s">
        <v>10</v>
      </c>
      <c r="D15" s="17">
        <v>10</v>
      </c>
      <c r="E15" s="18">
        <v>11</v>
      </c>
      <c r="F15" s="19">
        <v>1836</v>
      </c>
      <c r="G15" s="19">
        <v>23824030</v>
      </c>
      <c r="H15" s="20">
        <v>12976.051198257081</v>
      </c>
      <c r="I15" s="83">
        <v>17586.146591491542</v>
      </c>
    </row>
    <row r="16" spans="1:9" s="1" customFormat="1" ht="24.9" customHeight="1" x14ac:dyDescent="0.2">
      <c r="A16" s="110"/>
      <c r="B16" s="116"/>
      <c r="C16" s="17" t="s">
        <v>22</v>
      </c>
      <c r="D16" s="17">
        <v>12</v>
      </c>
      <c r="E16" s="18">
        <v>12</v>
      </c>
      <c r="F16" s="18">
        <v>2422</v>
      </c>
      <c r="G16" s="18">
        <v>35547771</v>
      </c>
      <c r="H16" s="20">
        <v>14677.031791907515</v>
      </c>
      <c r="I16" s="80">
        <v>13851.18811881188</v>
      </c>
    </row>
    <row r="17" spans="1:9" s="1" customFormat="1" ht="24.9" customHeight="1" x14ac:dyDescent="0.2">
      <c r="A17" s="110"/>
      <c r="B17" s="116"/>
      <c r="C17" s="17" t="s">
        <v>32</v>
      </c>
      <c r="D17" s="17">
        <v>3</v>
      </c>
      <c r="E17" s="18">
        <v>3</v>
      </c>
      <c r="F17" s="19">
        <v>446</v>
      </c>
      <c r="G17" s="19">
        <v>5335378</v>
      </c>
      <c r="H17" s="20">
        <v>11962.730941704036</v>
      </c>
      <c r="I17" s="80">
        <v>10005.838181818182</v>
      </c>
    </row>
    <row r="18" spans="1:9" s="1" customFormat="1" ht="24.9" customHeight="1" thickBot="1" x14ac:dyDescent="0.25">
      <c r="A18" s="111"/>
      <c r="B18" s="117"/>
      <c r="C18" s="30" t="s">
        <v>33</v>
      </c>
      <c r="D18" s="30">
        <v>2</v>
      </c>
      <c r="E18" s="31">
        <v>2</v>
      </c>
      <c r="F18" s="32">
        <v>451</v>
      </c>
      <c r="G18" s="32">
        <v>7487697</v>
      </c>
      <c r="H18" s="33">
        <v>16602.432372505544</v>
      </c>
      <c r="I18" s="81">
        <v>16038.19532908705</v>
      </c>
    </row>
    <row r="19" spans="1:9" s="1" customFormat="1" ht="24.9" customHeight="1" thickTop="1" thickBot="1" x14ac:dyDescent="0.25">
      <c r="A19" s="8"/>
      <c r="B19" s="9" t="s">
        <v>54</v>
      </c>
      <c r="C19" s="10"/>
      <c r="D19" s="38">
        <f>SUM(D14:D18)</f>
        <v>54</v>
      </c>
      <c r="E19" s="5">
        <f>SUM(E14:E18)</f>
        <v>65</v>
      </c>
      <c r="F19" s="5">
        <f>SUM(F14:F18)</f>
        <v>10683</v>
      </c>
      <c r="G19" s="5">
        <f>SUM(G14:G18)</f>
        <v>119954452</v>
      </c>
      <c r="H19" s="7">
        <f t="shared" si="0"/>
        <v>11228.536178975943</v>
      </c>
      <c r="I19" s="82">
        <v>11525.873469387756</v>
      </c>
    </row>
    <row r="20" spans="1:9" s="1" customFormat="1" ht="24.9" customHeight="1" x14ac:dyDescent="0.2">
      <c r="A20" s="109">
        <v>4</v>
      </c>
      <c r="B20" s="112" t="s">
        <v>48</v>
      </c>
      <c r="C20" s="13" t="s">
        <v>38</v>
      </c>
      <c r="D20" s="13">
        <v>24</v>
      </c>
      <c r="E20" s="15">
        <v>24</v>
      </c>
      <c r="F20" s="14">
        <v>4922</v>
      </c>
      <c r="G20" s="14">
        <v>63852664</v>
      </c>
      <c r="H20" s="16">
        <v>12972.910199106054</v>
      </c>
      <c r="I20" s="79">
        <v>11691.511716134792</v>
      </c>
    </row>
    <row r="21" spans="1:9" s="1" customFormat="1" ht="24.9" customHeight="1" x14ac:dyDescent="0.2">
      <c r="A21" s="110"/>
      <c r="B21" s="113"/>
      <c r="C21" s="17" t="s">
        <v>8</v>
      </c>
      <c r="D21" s="17">
        <v>41</v>
      </c>
      <c r="E21" s="18">
        <v>41</v>
      </c>
      <c r="F21" s="19">
        <v>9074</v>
      </c>
      <c r="G21" s="19">
        <v>111357621.8</v>
      </c>
      <c r="H21" s="20">
        <v>12272.164624201014</v>
      </c>
      <c r="I21" s="80">
        <v>12105.992516037064</v>
      </c>
    </row>
    <row r="22" spans="1:9" s="1" customFormat="1" ht="24.9" customHeight="1" x14ac:dyDescent="0.2">
      <c r="A22" s="110"/>
      <c r="B22" s="113"/>
      <c r="C22" s="17" t="s">
        <v>17</v>
      </c>
      <c r="D22" s="17">
        <v>27</v>
      </c>
      <c r="E22" s="18">
        <v>27</v>
      </c>
      <c r="F22" s="19">
        <v>5201</v>
      </c>
      <c r="G22" s="19">
        <v>57675727</v>
      </c>
      <c r="H22" s="20">
        <v>11089.353393578158</v>
      </c>
      <c r="I22" s="80">
        <v>9614.1607181483887</v>
      </c>
    </row>
    <row r="23" spans="1:9" s="1" customFormat="1" ht="24.9" customHeight="1" x14ac:dyDescent="0.2">
      <c r="A23" s="110"/>
      <c r="B23" s="113"/>
      <c r="C23" s="17" t="s">
        <v>20</v>
      </c>
      <c r="D23" s="17">
        <v>20</v>
      </c>
      <c r="E23" s="18">
        <v>20</v>
      </c>
      <c r="F23" s="19">
        <v>2536</v>
      </c>
      <c r="G23" s="19">
        <v>49433693</v>
      </c>
      <c r="H23" s="20">
        <v>19492.78115141956</v>
      </c>
      <c r="I23" s="80">
        <v>16400.357381748687</v>
      </c>
    </row>
    <row r="24" spans="1:9" s="1" customFormat="1" ht="24.9" customHeight="1" x14ac:dyDescent="0.2">
      <c r="A24" s="110"/>
      <c r="B24" s="113"/>
      <c r="C24" s="17" t="s">
        <v>40</v>
      </c>
      <c r="D24" s="17">
        <v>26</v>
      </c>
      <c r="E24" s="18">
        <v>26</v>
      </c>
      <c r="F24" s="19">
        <v>3983</v>
      </c>
      <c r="G24" s="19">
        <v>54014672</v>
      </c>
      <c r="H24" s="20">
        <v>13561.303540045192</v>
      </c>
      <c r="I24" s="80">
        <v>11587.163771005411</v>
      </c>
    </row>
    <row r="25" spans="1:9" s="1" customFormat="1" ht="24.9" customHeight="1" x14ac:dyDescent="0.2">
      <c r="A25" s="110"/>
      <c r="B25" s="113"/>
      <c r="C25" s="17" t="s">
        <v>41</v>
      </c>
      <c r="D25" s="17">
        <v>6</v>
      </c>
      <c r="E25" s="18">
        <v>6</v>
      </c>
      <c r="F25" s="19">
        <v>1004</v>
      </c>
      <c r="G25" s="19">
        <v>12722321</v>
      </c>
      <c r="H25" s="20">
        <v>12671.634462151394</v>
      </c>
      <c r="I25" s="80">
        <v>12060.953846153847</v>
      </c>
    </row>
    <row r="26" spans="1:9" s="1" customFormat="1" ht="24.9" customHeight="1" thickBot="1" x14ac:dyDescent="0.25">
      <c r="A26" s="111"/>
      <c r="B26" s="114"/>
      <c r="C26" s="21" t="s">
        <v>28</v>
      </c>
      <c r="D26" s="21">
        <v>10</v>
      </c>
      <c r="E26" s="22">
        <v>11</v>
      </c>
      <c r="F26" s="23">
        <v>2156</v>
      </c>
      <c r="G26" s="23">
        <v>26127330</v>
      </c>
      <c r="H26" s="24">
        <v>12118.427643784788</v>
      </c>
      <c r="I26" s="81">
        <v>11515.76706231454</v>
      </c>
    </row>
    <row r="27" spans="1:9" s="1" customFormat="1" ht="24.9" customHeight="1" thickTop="1" thickBot="1" x14ac:dyDescent="0.25">
      <c r="A27" s="8"/>
      <c r="B27" s="9" t="s">
        <v>55</v>
      </c>
      <c r="C27" s="10"/>
      <c r="D27" s="10">
        <f>SUM(D20:D26)</f>
        <v>154</v>
      </c>
      <c r="E27" s="11">
        <f>SUM(E20:E26)</f>
        <v>155</v>
      </c>
      <c r="F27" s="11">
        <f>SUM(F20:F26)</f>
        <v>28876</v>
      </c>
      <c r="G27" s="11">
        <f>SUM(G20:G26)</f>
        <v>375184028.80000001</v>
      </c>
      <c r="H27" s="12">
        <f>IF(AND(F27&gt;0,G27&gt;0),G27/F27,0)</f>
        <v>12992.936306967724</v>
      </c>
      <c r="I27" s="82">
        <v>11822.073248771569</v>
      </c>
    </row>
    <row r="28" spans="1:9" s="1" customFormat="1" ht="24.9" customHeight="1" x14ac:dyDescent="0.2">
      <c r="A28" s="109">
        <v>5</v>
      </c>
      <c r="B28" s="112" t="s">
        <v>46</v>
      </c>
      <c r="C28" s="25" t="s">
        <v>15</v>
      </c>
      <c r="D28" s="25">
        <v>47</v>
      </c>
      <c r="E28" s="26">
        <v>47</v>
      </c>
      <c r="F28" s="27">
        <v>9267</v>
      </c>
      <c r="G28" s="27">
        <v>130994687</v>
      </c>
      <c r="H28" s="28">
        <v>14135.608827020611</v>
      </c>
      <c r="I28" s="79">
        <v>13615.311402453692</v>
      </c>
    </row>
    <row r="29" spans="1:9" s="1" customFormat="1" ht="24.9" customHeight="1" x14ac:dyDescent="0.2">
      <c r="A29" s="110"/>
      <c r="B29" s="113"/>
      <c r="C29" s="17" t="s">
        <v>23</v>
      </c>
      <c r="D29" s="17">
        <v>6</v>
      </c>
      <c r="E29" s="18">
        <v>6</v>
      </c>
      <c r="F29" s="19">
        <v>1560</v>
      </c>
      <c r="G29" s="19">
        <v>15875688</v>
      </c>
      <c r="H29" s="20">
        <v>10176.723076923077</v>
      </c>
      <c r="I29" s="80">
        <v>16676.434117647059</v>
      </c>
    </row>
    <row r="30" spans="1:9" s="1" customFormat="1" ht="24.9" customHeight="1" thickBot="1" x14ac:dyDescent="0.25">
      <c r="A30" s="111"/>
      <c r="B30" s="114"/>
      <c r="C30" s="30" t="s">
        <v>6</v>
      </c>
      <c r="D30" s="30">
        <v>87</v>
      </c>
      <c r="E30" s="31">
        <v>88</v>
      </c>
      <c r="F30" s="32">
        <v>16463</v>
      </c>
      <c r="G30" s="32">
        <v>238534244</v>
      </c>
      <c r="H30" s="33">
        <v>14489.111583550994</v>
      </c>
      <c r="I30" s="81">
        <v>13286.47799916978</v>
      </c>
    </row>
    <row r="31" spans="1:9" s="1" customFormat="1" ht="24.9" customHeight="1" thickTop="1" thickBot="1" x14ac:dyDescent="0.25">
      <c r="A31" s="8"/>
      <c r="B31" s="9" t="s">
        <v>56</v>
      </c>
      <c r="C31" s="10"/>
      <c r="D31" s="38">
        <f>SUM(D28:D30)</f>
        <v>140</v>
      </c>
      <c r="E31" s="5">
        <f>SUM(E28:E30)</f>
        <v>141</v>
      </c>
      <c r="F31" s="5">
        <f>SUM(F28:F30)</f>
        <v>27290</v>
      </c>
      <c r="G31" s="5">
        <f>SUM(G28:G30)</f>
        <v>385404619</v>
      </c>
      <c r="H31" s="7">
        <f t="shared" si="0"/>
        <v>14122.558409673873</v>
      </c>
      <c r="I31" s="82">
        <v>13524.236641544585</v>
      </c>
    </row>
    <row r="32" spans="1:9" s="1" customFormat="1" ht="24.9" customHeight="1" x14ac:dyDescent="0.2">
      <c r="A32" s="118">
        <v>6</v>
      </c>
      <c r="B32" s="112" t="s">
        <v>50</v>
      </c>
      <c r="C32" s="34" t="s">
        <v>39</v>
      </c>
      <c r="D32" s="34">
        <v>31</v>
      </c>
      <c r="E32" s="14">
        <v>31</v>
      </c>
      <c r="F32" s="15">
        <v>5917</v>
      </c>
      <c r="G32" s="15">
        <v>84138643</v>
      </c>
      <c r="H32" s="16">
        <v>14219.814601994254</v>
      </c>
      <c r="I32" s="79">
        <v>13117.198232323231</v>
      </c>
    </row>
    <row r="33" spans="1:9" s="1" customFormat="1" ht="24.9" customHeight="1" x14ac:dyDescent="0.2">
      <c r="A33" s="119"/>
      <c r="B33" s="113"/>
      <c r="C33" s="35" t="s">
        <v>18</v>
      </c>
      <c r="D33" s="35">
        <v>18</v>
      </c>
      <c r="E33" s="18">
        <v>18</v>
      </c>
      <c r="F33" s="19">
        <v>3185</v>
      </c>
      <c r="G33" s="19">
        <v>65247506</v>
      </c>
      <c r="H33" s="20">
        <v>20485.873155416011</v>
      </c>
      <c r="I33" s="80">
        <v>17802.587360594796</v>
      </c>
    </row>
    <row r="34" spans="1:9" s="1" customFormat="1" ht="24.9" customHeight="1" x14ac:dyDescent="0.2">
      <c r="A34" s="119"/>
      <c r="B34" s="113"/>
      <c r="C34" s="35" t="s">
        <v>19</v>
      </c>
      <c r="D34" s="35">
        <v>11</v>
      </c>
      <c r="E34" s="18">
        <v>11</v>
      </c>
      <c r="F34" s="19">
        <v>2414</v>
      </c>
      <c r="G34" s="19">
        <v>28143139</v>
      </c>
      <c r="H34" s="20">
        <v>11658.30115990058</v>
      </c>
      <c r="I34" s="80">
        <v>10183.224130708002</v>
      </c>
    </row>
    <row r="35" spans="1:9" s="1" customFormat="1" ht="24.9" customHeight="1" x14ac:dyDescent="0.2">
      <c r="A35" s="119"/>
      <c r="B35" s="113"/>
      <c r="C35" s="35" t="s">
        <v>37</v>
      </c>
      <c r="D35" s="35">
        <v>11</v>
      </c>
      <c r="E35" s="18">
        <v>11</v>
      </c>
      <c r="F35" s="19">
        <v>1102</v>
      </c>
      <c r="G35" s="19">
        <v>12397247</v>
      </c>
      <c r="H35" s="20">
        <v>11249.770417422867</v>
      </c>
      <c r="I35" s="80">
        <v>11635.131813676908</v>
      </c>
    </row>
    <row r="36" spans="1:9" s="1" customFormat="1" ht="24.9" customHeight="1" x14ac:dyDescent="0.2">
      <c r="A36" s="119"/>
      <c r="B36" s="113"/>
      <c r="C36" s="35" t="s">
        <v>26</v>
      </c>
      <c r="D36" s="35">
        <v>14</v>
      </c>
      <c r="E36" s="18">
        <v>14</v>
      </c>
      <c r="F36" s="19">
        <v>2423</v>
      </c>
      <c r="G36" s="19">
        <v>22858289</v>
      </c>
      <c r="H36" s="20">
        <v>9433.8790755262071</v>
      </c>
      <c r="I36" s="80">
        <v>8346.0836254381575</v>
      </c>
    </row>
    <row r="37" spans="1:9" s="1" customFormat="1" ht="24.9" customHeight="1" x14ac:dyDescent="0.2">
      <c r="A37" s="119"/>
      <c r="B37" s="113"/>
      <c r="C37" s="35" t="s">
        <v>29</v>
      </c>
      <c r="D37" s="35">
        <v>12</v>
      </c>
      <c r="E37" s="18">
        <v>12</v>
      </c>
      <c r="F37" s="19">
        <v>1657</v>
      </c>
      <c r="G37" s="19">
        <v>23218709</v>
      </c>
      <c r="H37" s="20">
        <v>14012.497887748945</v>
      </c>
      <c r="I37" s="80">
        <v>12962.75749500333</v>
      </c>
    </row>
    <row r="38" spans="1:9" s="1" customFormat="1" ht="24.9" customHeight="1" x14ac:dyDescent="0.2">
      <c r="A38" s="119"/>
      <c r="B38" s="113"/>
      <c r="C38" s="35" t="s">
        <v>62</v>
      </c>
      <c r="D38" s="35">
        <v>2</v>
      </c>
      <c r="E38" s="18">
        <v>2</v>
      </c>
      <c r="F38" s="19">
        <v>333</v>
      </c>
      <c r="G38" s="19">
        <v>3110692</v>
      </c>
      <c r="H38" s="20">
        <v>9341.4174174174168</v>
      </c>
      <c r="I38" s="80">
        <v>8193.5950155763239</v>
      </c>
    </row>
    <row r="39" spans="1:9" s="1" customFormat="1" ht="24.9" customHeight="1" x14ac:dyDescent="0.2">
      <c r="A39" s="119"/>
      <c r="B39" s="113"/>
      <c r="C39" s="36" t="s">
        <v>36</v>
      </c>
      <c r="D39" s="36">
        <v>5</v>
      </c>
      <c r="E39" s="22">
        <v>5</v>
      </c>
      <c r="F39" s="23">
        <v>755</v>
      </c>
      <c r="G39" s="23">
        <v>7788218</v>
      </c>
      <c r="H39" s="20">
        <v>10315.520529801324</v>
      </c>
      <c r="I39" s="80">
        <v>9492.9863588667358</v>
      </c>
    </row>
    <row r="40" spans="1:9" s="1" customFormat="1" ht="24.9" customHeight="1" thickBot="1" x14ac:dyDescent="0.25">
      <c r="A40" s="120"/>
      <c r="B40" s="121"/>
      <c r="C40" s="30" t="s">
        <v>64</v>
      </c>
      <c r="D40" s="30">
        <v>0</v>
      </c>
      <c r="E40" s="31">
        <v>0</v>
      </c>
      <c r="F40" s="32">
        <v>0</v>
      </c>
      <c r="G40" s="32">
        <v>0</v>
      </c>
      <c r="H40" s="20">
        <v>0</v>
      </c>
      <c r="I40" s="81">
        <v>0</v>
      </c>
    </row>
    <row r="41" spans="1:9" s="1" customFormat="1" ht="24.9" customHeight="1" thickTop="1" thickBot="1" x14ac:dyDescent="0.25">
      <c r="A41" s="8"/>
      <c r="B41" s="9" t="s">
        <v>57</v>
      </c>
      <c r="C41" s="10"/>
      <c r="D41" s="10">
        <f>SUM(D32:D40)</f>
        <v>104</v>
      </c>
      <c r="E41" s="11">
        <f>SUM(E32:E40)</f>
        <v>104</v>
      </c>
      <c r="F41" s="11">
        <f>SUM(F32:F40)</f>
        <v>17786</v>
      </c>
      <c r="G41" s="11">
        <f>SUM(G32:G40)</f>
        <v>246902443</v>
      </c>
      <c r="H41" s="12">
        <f t="shared" si="0"/>
        <v>13881.842066794108</v>
      </c>
      <c r="I41" s="78">
        <v>12432.432927610505</v>
      </c>
    </row>
    <row r="42" spans="1:9" s="1" customFormat="1" ht="24.9" customHeight="1" x14ac:dyDescent="0.2">
      <c r="A42" s="109">
        <v>7</v>
      </c>
      <c r="B42" s="112" t="s">
        <v>45</v>
      </c>
      <c r="C42" s="37" t="s">
        <v>3</v>
      </c>
      <c r="D42" s="60">
        <v>149</v>
      </c>
      <c r="E42" s="61">
        <v>155</v>
      </c>
      <c r="F42" s="27">
        <v>29421</v>
      </c>
      <c r="G42" s="27">
        <v>354253165.39999998</v>
      </c>
      <c r="H42" s="28">
        <v>12040.826803983548</v>
      </c>
      <c r="I42" s="79">
        <v>11074.598860099741</v>
      </c>
    </row>
    <row r="43" spans="1:9" s="1" customFormat="1" ht="24.9" customHeight="1" x14ac:dyDescent="0.2">
      <c r="A43" s="110"/>
      <c r="B43" s="113"/>
      <c r="C43" s="17" t="s">
        <v>11</v>
      </c>
      <c r="D43" s="62">
        <v>20</v>
      </c>
      <c r="E43" s="63">
        <v>20</v>
      </c>
      <c r="F43" s="19">
        <v>3865</v>
      </c>
      <c r="G43" s="19">
        <v>56945456</v>
      </c>
      <c r="H43" s="20">
        <v>14733.623803363518</v>
      </c>
      <c r="I43" s="80">
        <v>12631.270403146509</v>
      </c>
    </row>
    <row r="44" spans="1:9" s="1" customFormat="1" ht="24.9" customHeight="1" x14ac:dyDescent="0.2">
      <c r="A44" s="110"/>
      <c r="B44" s="113"/>
      <c r="C44" s="17" t="s">
        <v>21</v>
      </c>
      <c r="D44" s="62">
        <v>48</v>
      </c>
      <c r="E44" s="63">
        <v>48</v>
      </c>
      <c r="F44" s="19">
        <v>9142</v>
      </c>
      <c r="G44" s="19">
        <v>118081037</v>
      </c>
      <c r="H44" s="20">
        <v>12916.324327280683</v>
      </c>
      <c r="I44" s="80">
        <v>11793.677670424047</v>
      </c>
    </row>
    <row r="45" spans="1:9" s="1" customFormat="1" ht="24.9" customHeight="1" x14ac:dyDescent="0.2">
      <c r="A45" s="110"/>
      <c r="B45" s="113"/>
      <c r="C45" s="17" t="s">
        <v>25</v>
      </c>
      <c r="D45" s="62">
        <v>13</v>
      </c>
      <c r="E45" s="63">
        <v>13</v>
      </c>
      <c r="F45" s="19">
        <v>3601</v>
      </c>
      <c r="G45" s="19">
        <v>66181316</v>
      </c>
      <c r="H45" s="20">
        <v>18378.593723965565</v>
      </c>
      <c r="I45" s="80">
        <v>20817.653761061945</v>
      </c>
    </row>
    <row r="46" spans="1:9" s="1" customFormat="1" ht="24.9" customHeight="1" thickBot="1" x14ac:dyDescent="0.25">
      <c r="A46" s="111"/>
      <c r="B46" s="114"/>
      <c r="C46" s="38" t="s">
        <v>63</v>
      </c>
      <c r="D46" s="64">
        <v>3</v>
      </c>
      <c r="E46" s="65">
        <v>3</v>
      </c>
      <c r="F46" s="39">
        <v>490</v>
      </c>
      <c r="G46" s="39">
        <v>5268810</v>
      </c>
      <c r="H46" s="40">
        <v>10752.673469387755</v>
      </c>
      <c r="I46" s="81">
        <v>10390.15</v>
      </c>
    </row>
    <row r="47" spans="1:9" s="1" customFormat="1" ht="24.9" customHeight="1" thickTop="1" thickBot="1" x14ac:dyDescent="0.25">
      <c r="A47" s="41"/>
      <c r="B47" s="42" t="s">
        <v>58</v>
      </c>
      <c r="C47" s="10"/>
      <c r="D47" s="66">
        <f>SUM(D42:D46)</f>
        <v>233</v>
      </c>
      <c r="E47" s="67">
        <f>SUM(E42:E46)</f>
        <v>239</v>
      </c>
      <c r="F47" s="5">
        <f>SUM(F42:F46)</f>
        <v>46519</v>
      </c>
      <c r="G47" s="5">
        <f>SUM(G42:G46)</f>
        <v>600729784.39999998</v>
      </c>
      <c r="H47" s="7">
        <f t="shared" si="0"/>
        <v>12913.643552096992</v>
      </c>
      <c r="I47" s="82">
        <v>11974.642686922847</v>
      </c>
    </row>
    <row r="48" spans="1:9" s="1" customFormat="1" ht="24.9" customHeight="1" x14ac:dyDescent="0.2">
      <c r="A48" s="109">
        <v>8</v>
      </c>
      <c r="B48" s="112" t="s">
        <v>49</v>
      </c>
      <c r="C48" s="13" t="s">
        <v>9</v>
      </c>
      <c r="D48" s="68">
        <v>33</v>
      </c>
      <c r="E48" s="69">
        <v>33</v>
      </c>
      <c r="F48" s="15">
        <v>5924</v>
      </c>
      <c r="G48" s="15">
        <v>90194641</v>
      </c>
      <c r="H48" s="16">
        <v>15225.29388926401</v>
      </c>
      <c r="I48" s="79">
        <v>13345.598733744011</v>
      </c>
    </row>
    <row r="49" spans="1:9" s="1" customFormat="1" ht="24.9" customHeight="1" x14ac:dyDescent="0.2">
      <c r="A49" s="110"/>
      <c r="B49" s="113"/>
      <c r="C49" s="17" t="s">
        <v>13</v>
      </c>
      <c r="D49" s="62">
        <v>19</v>
      </c>
      <c r="E49" s="63">
        <v>19</v>
      </c>
      <c r="F49" s="19">
        <v>3786</v>
      </c>
      <c r="G49" s="19">
        <v>59906740</v>
      </c>
      <c r="H49" s="20">
        <v>15823.227680929742</v>
      </c>
      <c r="I49" s="80">
        <v>17169.382780686446</v>
      </c>
    </row>
    <row r="50" spans="1:9" s="1" customFormat="1" ht="24.9" customHeight="1" x14ac:dyDescent="0.2">
      <c r="A50" s="110"/>
      <c r="B50" s="113"/>
      <c r="C50" s="17" t="s">
        <v>16</v>
      </c>
      <c r="D50" s="62">
        <v>29</v>
      </c>
      <c r="E50" s="63">
        <v>29</v>
      </c>
      <c r="F50" s="19">
        <v>5676</v>
      </c>
      <c r="G50" s="19">
        <v>91737909</v>
      </c>
      <c r="H50" s="20">
        <v>16162.422304439746</v>
      </c>
      <c r="I50" s="80">
        <v>15829.8271446863</v>
      </c>
    </row>
    <row r="51" spans="1:9" s="1" customFormat="1" ht="24.9" customHeight="1" x14ac:dyDescent="0.2">
      <c r="A51" s="110"/>
      <c r="B51" s="113"/>
      <c r="C51" s="17" t="s">
        <v>27</v>
      </c>
      <c r="D51" s="62">
        <v>15</v>
      </c>
      <c r="E51" s="63">
        <v>15</v>
      </c>
      <c r="F51" s="19">
        <v>2919</v>
      </c>
      <c r="G51" s="19">
        <v>57237347</v>
      </c>
      <c r="H51" s="20">
        <v>19608.546420006853</v>
      </c>
      <c r="I51" s="80">
        <v>17896.632321806635</v>
      </c>
    </row>
    <row r="52" spans="1:9" s="1" customFormat="1" ht="24.9" customHeight="1" x14ac:dyDescent="0.2">
      <c r="A52" s="110"/>
      <c r="B52" s="113"/>
      <c r="C52" s="17" t="s">
        <v>30</v>
      </c>
      <c r="D52" s="62">
        <v>14</v>
      </c>
      <c r="E52" s="63">
        <v>14</v>
      </c>
      <c r="F52" s="19">
        <v>2987</v>
      </c>
      <c r="G52" s="19">
        <v>58447976</v>
      </c>
      <c r="H52" s="20">
        <v>19567.450954134583</v>
      </c>
      <c r="I52" s="80">
        <v>18474.876751854907</v>
      </c>
    </row>
    <row r="53" spans="1:9" s="1" customFormat="1" ht="24.9" customHeight="1" x14ac:dyDescent="0.2">
      <c r="A53" s="110"/>
      <c r="B53" s="113"/>
      <c r="C53" s="17" t="s">
        <v>34</v>
      </c>
      <c r="D53" s="62">
        <v>5</v>
      </c>
      <c r="E53" s="63">
        <v>5</v>
      </c>
      <c r="F53" s="19">
        <v>837</v>
      </c>
      <c r="G53" s="19">
        <v>8469403</v>
      </c>
      <c r="H53" s="20">
        <v>10118.761051373955</v>
      </c>
      <c r="I53" s="80">
        <v>11852.112828438949</v>
      </c>
    </row>
    <row r="54" spans="1:9" s="1" customFormat="1" ht="24.9" customHeight="1" x14ac:dyDescent="0.2">
      <c r="A54" s="110"/>
      <c r="B54" s="113"/>
      <c r="C54" s="21" t="s">
        <v>65</v>
      </c>
      <c r="D54" s="70">
        <v>1</v>
      </c>
      <c r="E54" s="71">
        <v>1</v>
      </c>
      <c r="F54" s="23">
        <v>212</v>
      </c>
      <c r="G54" s="23">
        <v>3932496</v>
      </c>
      <c r="H54" s="20">
        <v>18549.509433962263</v>
      </c>
      <c r="I54" s="80">
        <v>17400.773869346733</v>
      </c>
    </row>
    <row r="55" spans="1:9" s="1" customFormat="1" ht="24.9" customHeight="1" thickBot="1" x14ac:dyDescent="0.25">
      <c r="A55" s="111"/>
      <c r="B55" s="114"/>
      <c r="C55" s="43" t="s">
        <v>35</v>
      </c>
      <c r="D55" s="70">
        <v>2</v>
      </c>
      <c r="E55" s="71">
        <v>2</v>
      </c>
      <c r="F55" s="23">
        <v>395</v>
      </c>
      <c r="G55" s="23">
        <v>6012787</v>
      </c>
      <c r="H55" s="20">
        <v>15222.245569620252</v>
      </c>
      <c r="I55" s="81">
        <v>14640.139896373057</v>
      </c>
    </row>
    <row r="56" spans="1:9" s="1" customFormat="1" ht="24.9" customHeight="1" thickTop="1" thickBot="1" x14ac:dyDescent="0.25">
      <c r="A56" s="44"/>
      <c r="B56" s="45" t="s">
        <v>59</v>
      </c>
      <c r="C56" s="46"/>
      <c r="D56" s="72">
        <f>SUM(D48:D55)</f>
        <v>118</v>
      </c>
      <c r="E56" s="73">
        <f>SUM(E48:E55)</f>
        <v>118</v>
      </c>
      <c r="F56" s="47">
        <f>SUM(F48:F55)</f>
        <v>22736</v>
      </c>
      <c r="G56" s="47">
        <f>SUM(G48:G55)</f>
        <v>375939299</v>
      </c>
      <c r="H56" s="48">
        <f t="shared" si="0"/>
        <v>16534.979723786066</v>
      </c>
      <c r="I56" s="84">
        <v>15812.309824046921</v>
      </c>
    </row>
    <row r="57" spans="1:9" s="1" customFormat="1" ht="24.9" customHeight="1" thickTop="1" thickBot="1" x14ac:dyDescent="0.25">
      <c r="A57" s="49"/>
      <c r="B57" s="50" t="s">
        <v>60</v>
      </c>
      <c r="C57" s="51"/>
      <c r="D57" s="52">
        <f>SUM(D7+D13+D19+D27+D31+D41+D47+D56)</f>
        <v>1348</v>
      </c>
      <c r="E57" s="52">
        <f>SUM(E7+E13+E19+E27+E31+E41+E47+E56)</f>
        <v>1497</v>
      </c>
      <c r="F57" s="53">
        <f>SUM(F7+F13+F19+F27+F31+F41+F47+F56)</f>
        <v>264901</v>
      </c>
      <c r="G57" s="53">
        <f>SUM(G6:G56)-(G7+G13+G19+G27+G31+G41+G47+G56)</f>
        <v>3624030177.1999993</v>
      </c>
      <c r="H57" s="76">
        <f t="shared" si="0"/>
        <v>13680.696476041991</v>
      </c>
      <c r="I57" s="85">
        <v>12786.204979514112</v>
      </c>
    </row>
    <row r="58" spans="1:9" ht="15" customHeight="1" thickTop="1" x14ac:dyDescent="0.2">
      <c r="A58" s="54"/>
      <c r="B58" s="29"/>
      <c r="C58" s="29"/>
      <c r="D58" s="29"/>
      <c r="E58" s="29"/>
      <c r="F58" s="55"/>
      <c r="G58" s="55"/>
      <c r="I58" s="86"/>
    </row>
    <row r="59" spans="1:9" ht="15" customHeight="1" x14ac:dyDescent="0.2">
      <c r="A59" s="54"/>
      <c r="B59" s="29"/>
      <c r="C59" s="29"/>
      <c r="D59" s="29"/>
      <c r="E59" s="29"/>
      <c r="F59" s="55"/>
      <c r="G59" s="55"/>
    </row>
    <row r="60" spans="1:9" ht="15" customHeight="1" x14ac:dyDescent="0.2">
      <c r="A60" s="54"/>
      <c r="B60" s="29"/>
      <c r="C60" s="29"/>
      <c r="D60" s="29"/>
      <c r="E60" s="29"/>
      <c r="F60" s="55"/>
      <c r="G60" s="55"/>
    </row>
    <row r="61" spans="1:9" ht="15" customHeight="1" x14ac:dyDescent="0.2">
      <c r="A61" s="54"/>
      <c r="B61" s="29"/>
      <c r="C61" s="29"/>
      <c r="D61" s="29"/>
      <c r="E61" s="29"/>
      <c r="F61" s="55"/>
      <c r="G61" s="55"/>
    </row>
    <row r="62" spans="1:9" ht="15" customHeight="1" x14ac:dyDescent="0.2">
      <c r="A62" s="54"/>
      <c r="B62" s="29"/>
      <c r="C62" s="29"/>
      <c r="D62" s="29"/>
      <c r="E62" s="29"/>
      <c r="F62" s="55"/>
      <c r="G62" s="55"/>
    </row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</sheetData>
  <mergeCells count="23">
    <mergeCell ref="A48:A55"/>
    <mergeCell ref="B48:B55"/>
    <mergeCell ref="A28:A30"/>
    <mergeCell ref="B28:B30"/>
    <mergeCell ref="A32:A40"/>
    <mergeCell ref="B32:B40"/>
    <mergeCell ref="A42:A46"/>
    <mergeCell ref="B42:B46"/>
    <mergeCell ref="A8:A12"/>
    <mergeCell ref="B8:B12"/>
    <mergeCell ref="A14:A18"/>
    <mergeCell ref="B14:B18"/>
    <mergeCell ref="A20:A26"/>
    <mergeCell ref="B20:B26"/>
    <mergeCell ref="A1:I2"/>
    <mergeCell ref="A3:A5"/>
    <mergeCell ref="B3:B5"/>
    <mergeCell ref="C3:C5"/>
    <mergeCell ref="D3:D5"/>
    <mergeCell ref="E3:E5"/>
    <mergeCell ref="F3:H3"/>
    <mergeCell ref="I3:I5"/>
    <mergeCell ref="F4:H4"/>
  </mergeCells>
  <phoneticPr fontId="2"/>
  <printOptions horizontalCentered="1"/>
  <pageMargins left="0.70866141732283472" right="0.70866141732283472" top="1.1417322834645669" bottom="0.55118110236220474" header="0.9055118110236221" footer="0.31496062992125984"/>
  <pageSetup paperSize="9" scale="5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【令和４年度】就労継続支援B型（市町村別）</vt:lpstr>
      <vt:lpstr>'【令和４年度】就労継続支援B型（市町村別）'!Print_Area</vt:lpstr>
      <vt:lpstr>'【令和４年度】就労継続支援B型（市町村別）'!Print_Titles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2019-12-24T07:59:16Z</dcterms:created>
  <dcterms:modified xsi:type="dcterms:W3CDTF">2024-03-07T04:42:11Z</dcterms:modified>
</cp:coreProperties>
</file>