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15" windowWidth="7680" windowHeight="8895" tabRatio="603" activeTab="0"/>
  </bookViews>
  <sheets>
    <sheet name="府債の状況" sheetId="1" r:id="rId1"/>
    <sheet name="基金の状況" sheetId="2" r:id="rId2"/>
    <sheet name="臨財債等について" sheetId="3" r:id="rId3"/>
    <sheet name="別紙" sheetId="4" r:id="rId4"/>
  </sheets>
  <definedNames>
    <definedName name="_xlnm.Print_Area" localSheetId="1">'基金の状況'!$A$1:$AE$59</definedName>
    <definedName name="_xlnm.Print_Area" localSheetId="0">'府債の状況'!$A$1:$AE$62</definedName>
    <definedName name="_xlnm.Print_Area" localSheetId="2">'臨財債等について'!$A$1:$AP$59</definedName>
  </definedNames>
  <calcPr fullCalcOnLoad="1"/>
</workbook>
</file>

<file path=xl/sharedStrings.xml><?xml version="1.0" encoding="utf-8"?>
<sst xmlns="http://schemas.openxmlformats.org/spreadsheetml/2006/main" count="193" uniqueCount="137">
  <si>
    <t>一般会計分</t>
  </si>
  <si>
    <t>特別会計分</t>
  </si>
  <si>
    <t>残高（Ａ）</t>
  </si>
  <si>
    <t>新発債（Ｂ）</t>
  </si>
  <si>
    <t>借換債（Ｃ）</t>
  </si>
  <si>
    <t>会計区分</t>
  </si>
  <si>
    <t>財政融資資金</t>
  </si>
  <si>
    <t>借入区分</t>
  </si>
  <si>
    <t>発行額</t>
  </si>
  <si>
    <t>左の利率別内訳</t>
  </si>
  <si>
    <t>（参考）</t>
  </si>
  <si>
    <t>（単位：百万円）</t>
  </si>
  <si>
    <t>Ⅰ）府債発行額・残高等の状況</t>
  </si>
  <si>
    <t>合　　　　　計</t>
  </si>
  <si>
    <t>減債基金の状況</t>
  </si>
  <si>
    <t>公的資金</t>
  </si>
  <si>
    <t>民間等資金</t>
  </si>
  <si>
    <t>市場公募</t>
  </si>
  <si>
    <t>銀行等引受</t>
  </si>
  <si>
    <t>国の予算等貸付金</t>
  </si>
  <si>
    <t>○</t>
  </si>
  <si>
    <t>Ⅱ）金利の状況</t>
  </si>
  <si>
    <t>Ⅲ）減債基金の積立・取崩等の状況</t>
  </si>
  <si>
    <t>（Ｄ）</t>
  </si>
  <si>
    <t>～０．５％</t>
  </si>
  <si>
    <t>～１．０％</t>
  </si>
  <si>
    <t>～１．５％</t>
  </si>
  <si>
    <t>地方公共団体金融機構資金</t>
  </si>
  <si>
    <t>合計</t>
  </si>
  <si>
    <t>臨財債等</t>
  </si>
  <si>
    <t>(Ｅ)=（Ａ+Ｂ+Ｃ-Ｄ）</t>
  </si>
  <si>
    <t>（Ｅ）/（Ａ）</t>
  </si>
  <si>
    <t>前年度比</t>
  </si>
  <si>
    <t>１．５％超え</t>
  </si>
  <si>
    <t>うち臨財債等</t>
  </si>
  <si>
    <t>積立不足額</t>
  </si>
  <si>
    <t>‐</t>
  </si>
  <si>
    <t>その他</t>
  </si>
  <si>
    <t>復元積立</t>
  </si>
  <si>
    <t>決算剰余金</t>
  </si>
  <si>
    <t>区分</t>
  </si>
  <si>
    <t>府ルール積立等</t>
  </si>
  <si>
    <t>‐</t>
  </si>
  <si>
    <t>‐</t>
  </si>
  <si>
    <t>連絡先：</t>
  </si>
  <si>
    <t>ダイヤルイン　06-6944-6964</t>
  </si>
  <si>
    <t>グラフ元データ</t>
  </si>
  <si>
    <t>（億円）</t>
  </si>
  <si>
    <t>H23末残高</t>
  </si>
  <si>
    <t>繰上償還等</t>
  </si>
  <si>
    <t>その他（臨財債等以外）</t>
  </si>
  <si>
    <t>臨財債等</t>
  </si>
  <si>
    <r>
      <t>平成16年度までに積立を開始したもの （年</t>
    </r>
    <r>
      <rPr>
        <sz val="11"/>
        <rFont val="ＭＳ Ｐゴシック"/>
        <family val="3"/>
      </rPr>
      <t>6%</t>
    </r>
    <r>
      <rPr>
        <sz val="11"/>
        <rFont val="ＭＳ Ｐゴシック"/>
        <family val="3"/>
      </rPr>
      <t>積立、</t>
    </r>
    <r>
      <rPr>
        <sz val="11"/>
        <rFont val="ＭＳ Ｐゴシック"/>
        <family val="3"/>
      </rPr>
      <t>30年目最終償還時に当初発行額の22.7%を負担</t>
    </r>
    <r>
      <rPr>
        <sz val="11"/>
        <rFont val="ＭＳ Ｐゴシック"/>
        <family val="3"/>
      </rPr>
      <t>）</t>
    </r>
  </si>
  <si>
    <t>○本府における減債基金積立ルール及び借換えの考えかたは次のとおりです。</t>
  </si>
  <si>
    <t>　　・償還年限10年の場合…3年据置後、4年目から発行額の6%×6.5年積立、満期時に61%借換え
　　（61%借換債についても同様のルール）</t>
  </si>
  <si>
    <r>
      <t>　　・償還年限5年の場合…</t>
    </r>
    <r>
      <rPr>
        <sz val="11"/>
        <rFont val="ＭＳ Ｐゴシック"/>
        <family val="3"/>
      </rPr>
      <t>3年据置後、4年目から発行額の6%×2年積立、満期時に88%借換え
　　（88%借換債については、据置無しで借換額の6%×5年積立、満期時に70%借換）</t>
    </r>
  </si>
  <si>
    <r>
      <t>○</t>
    </r>
    <r>
      <rPr>
        <sz val="11"/>
        <rFont val="ＭＳ Ｐゴシック"/>
        <family val="3"/>
      </rPr>
      <t>なお、繰上償還等により上記借換割合を下回る場合があります。</t>
    </r>
  </si>
  <si>
    <t>（単位　百万円、％）</t>
  </si>
  <si>
    <t>銘柄名</t>
  </si>
  <si>
    <t>借換前</t>
  </si>
  <si>
    <t>借換後</t>
  </si>
  <si>
    <t>借換割合</t>
  </si>
  <si>
    <t>発行額（a）</t>
  </si>
  <si>
    <t>償還年限</t>
  </si>
  <si>
    <t>発行額（b）</t>
  </si>
  <si>
    <r>
      <t>平成17年度より新たに積立をはじめたもの （年</t>
    </r>
    <r>
      <rPr>
        <sz val="11"/>
        <rFont val="ＭＳ Ｐゴシック"/>
        <family val="3"/>
      </rPr>
      <t>3.7%</t>
    </r>
    <r>
      <rPr>
        <sz val="11"/>
        <rFont val="ＭＳ Ｐゴシック"/>
        <family val="3"/>
      </rPr>
      <t>積立）</t>
    </r>
  </si>
  <si>
    <r>
      <t>　　・償還年限10年の場合…当初発行後4年目から当初発行額の</t>
    </r>
    <r>
      <rPr>
        <sz val="11"/>
        <rFont val="ＭＳ Ｐゴシック"/>
        <family val="3"/>
      </rPr>
      <t>3.7%×7年積立、満期時に74.1%借換え</t>
    </r>
  </si>
  <si>
    <t>減債基金積立対象外分</t>
  </si>
  <si>
    <t>　　・特定財源を償還財源にあて、その残りを借換え（特定財源が未発生である事業期間内借換は全額借換え）</t>
  </si>
  <si>
    <t>平成２４年度に発行した府債（地方債）の金利は、次のとおりです。</t>
  </si>
  <si>
    <t>２３年度末</t>
  </si>
  <si>
    <t>２４年度発行額</t>
  </si>
  <si>
    <t>２４年度元金償還額</t>
  </si>
  <si>
    <t>２４年度末残高</t>
  </si>
  <si>
    <t>２４年度利子支払額</t>
  </si>
  <si>
    <t>平成２４年度における減債基金の積立・取崩等の状況は、次のとおりです。</t>
  </si>
  <si>
    <t>２３年度末
基金残高（Ａ）</t>
  </si>
  <si>
    <t>２４年度
積立金（Ｂ）</t>
  </si>
  <si>
    <t>２４年度
取崩額（Ｃ）</t>
  </si>
  <si>
    <r>
      <t>２４年度末基金
残高</t>
    </r>
    <r>
      <rPr>
        <sz val="8"/>
        <color indexed="63"/>
        <rFont val="ＭＳ Ｐゴシック"/>
        <family val="3"/>
      </rPr>
      <t>（Ａ+Ｂ-Ｃ）</t>
    </r>
  </si>
  <si>
    <t>H24末残高</t>
  </si>
  <si>
    <t>財務部財政課公債管理グループ</t>
  </si>
  <si>
    <t>満期一括償還地方債の借換えについて（平成24年度借換分）</t>
  </si>
  <si>
    <t>第２４８回大阪府公募公債</t>
  </si>
  <si>
    <t>第２４９回大阪府公募公債</t>
  </si>
  <si>
    <t>第２９回大阪府公募公債</t>
  </si>
  <si>
    <t>第３０回大阪府公募公債</t>
  </si>
  <si>
    <t>第３１回大阪府公募公債</t>
  </si>
  <si>
    <t>第３２回大阪府公募公債</t>
  </si>
  <si>
    <t>第３４回大阪府公募公債</t>
  </si>
  <si>
    <t>第３５回大阪府公募公債</t>
  </si>
  <si>
    <t>※第32回大阪府公募公債の借換えについては、88％借換え、70％借換えが混在</t>
  </si>
  <si>
    <t>第２５０回大阪府公募公債</t>
  </si>
  <si>
    <t>第２５１回大阪府公募公債</t>
  </si>
  <si>
    <t>第２５２回大阪府公募公債</t>
  </si>
  <si>
    <t>第２５３回大阪府公募公債</t>
  </si>
  <si>
    <t>第３３回大阪府公募公債</t>
  </si>
  <si>
    <t>第３６回大阪府公募公債</t>
  </si>
  <si>
    <t>第１７回大阪府公債</t>
  </si>
  <si>
    <t>第１８回大阪府公債</t>
  </si>
  <si>
    <t>※第35回大阪府公募公債の借換えについては、92.6％借換え、74.1％借換えが混在</t>
  </si>
  <si>
    <t>（b/a）</t>
  </si>
  <si>
    <t>第２回大阪府公債（証書）</t>
  </si>
  <si>
    <t>○特定財源（分譲収入等）をもって償還する。（地域開発事業債等）</t>
  </si>
  <si>
    <t>（減債基金へ積立を行っている会計の内訳⇒一般・下水・府営住宅・港湾・関空・箕面・不動産・市町村）</t>
  </si>
  <si>
    <t>【参考（２）：臨財債等の償還に係る基準財政需要額の算入見込について】</t>
  </si>
  <si>
    <t>（単位：億円）</t>
  </si>
  <si>
    <t>　</t>
  </si>
  <si>
    <t>　</t>
  </si>
  <si>
    <t xml:space="preserve">
</t>
  </si>
  <si>
    <t>※3.7%積立については、当初発行額に積立率を乗じるルールであるため、当初発行額に対する借換割合も表記</t>
  </si>
  <si>
    <r>
      <t>（b/</t>
    </r>
    <r>
      <rPr>
        <sz val="11"/>
        <rFont val="ＭＳ Ｐゴシック"/>
        <family val="3"/>
      </rPr>
      <t>c</t>
    </r>
    <r>
      <rPr>
        <sz val="11"/>
        <rFont val="ＭＳ Ｐゴシック"/>
        <family val="3"/>
      </rPr>
      <t>）</t>
    </r>
  </si>
  <si>
    <t xml:space="preserve">
（c）</t>
  </si>
  <si>
    <r>
      <t>借換割合
[</t>
    </r>
    <r>
      <rPr>
        <sz val="8"/>
        <rFont val="ＭＳ Ｐゴシック"/>
        <family val="3"/>
      </rPr>
      <t>当初発行額]</t>
    </r>
  </si>
  <si>
    <t>当初発行額</t>
  </si>
  <si>
    <t>　　・償還年限5年の場合…当初発行後4年目から当初発行額の3.7%×2年積立、満期時に92.6%借換え
　　（92.6%借換債については、措置無しで当初発行額の3.7%×5年積立、満期時に当初発行額の74.1%借換え）</t>
  </si>
  <si>
    <t>平成２４年度における府債（地方債）の発行額・償還額・残高の状況は、次のとおりです。</t>
  </si>
  <si>
    <t>４，２５６億円</t>
  </si>
  <si>
    <t>１，３４４億円</t>
  </si>
  <si>
    <t>２，９１２億円</t>
  </si>
  <si>
    <t>(ア)  　－  　(イ)   　－  　(ウ) 　 －  　(エ)  　＝</t>
  </si>
  <si>
    <t>過去の減債基金借入による積立不足額</t>
  </si>
  <si>
    <t>○平成２３年度末</t>
  </si>
  <si>
    <t>○平成２４年度末</t>
  </si>
  <si>
    <t>１，４５１億円</t>
  </si>
  <si>
    <t>２，５４７億円</t>
  </si>
  <si>
    <t>３，９９８億円</t>
  </si>
  <si>
    <t>　基準財政需要額既算入額と減債基金残高との差</t>
  </si>
  <si>
    <t>府の償還ルールと国の算入ルールとの違いによる差</t>
  </si>
  <si>
    <t>需要</t>
  </si>
  <si>
    <t>府債</t>
  </si>
  <si>
    <t>対象外</t>
  </si>
  <si>
    <t>算入見込</t>
  </si>
  <si>
    <t>既算入</t>
  </si>
  <si>
    <t>基金</t>
  </si>
  <si>
    <t>積立不足</t>
  </si>
  <si>
    <r>
      <t xml:space="preserve">
　 「臨財債等」とは、税や交付税の代替として発行した府債（臨時財政対策債、減税補塡債、臨時税収補塡債、減収補塡債）の合計であり、 その元利償還金については、後年度の普通交付税の基準財政需要額に全額算入される（減収補塡債については、発行額の一部が基礎数値から除外）。
　 但し、国の基準財政需要額算入ルールと府の償還ルールには乖離があり、概ね国の算入ルールの方が府の償還ルールに比べ早くなっている（例えば、臨財債の国の算入ルールは20年償還と30年償還をブレンドした理論償還率であるのに対し、府の償還ルールは30年償還を前提）。なお、平成24年度新規発行分から、府の償還ルールにおける３年間の据え置き期間を廃止し、初年度から３．３％ずつ償還を行うとともに、翌25年度新規発行分から、臨財債の府の償還ルールについては、交付税算定における基準財政需要額算入の実態を踏まえ、発行額の半分を20年償還とする見直しを</t>
    </r>
    <r>
      <rPr>
        <sz val="9"/>
        <rFont val="ＭＳ Ｐゴシック"/>
        <family val="3"/>
      </rPr>
      <t>行った。</t>
    </r>
    <r>
      <rPr>
        <sz val="9"/>
        <color indexed="8"/>
        <rFont val="ＭＳ Ｐゴシック"/>
        <family val="3"/>
      </rPr>
      <t xml:space="preserve">
　  近年の臨財債の発行額の増加に伴い、将来の臨財債等の償還財源の確保が課題となってきたことを踏まえ、臨財債等の府債残高と基準財政需要額の算入見込額について、以下の試算を示すこととした。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</si>
</sst>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
    <numFmt numFmtId="178" formatCode="\(#,##0\)\ "/>
    <numFmt numFmtId="179" formatCode="#,##0_);[Red]\(#,##0\)"/>
    <numFmt numFmtId="180" formatCode="#,##0;&quot;▲ &quot;#,##0"/>
    <numFmt numFmtId="181" formatCode="#,##0;[Red]#,##0"/>
    <numFmt numFmtId="182" formatCode="0.0%"/>
    <numFmt numFmtId="183" formatCode="&quot;平&quot;&quot;成&quot;0&quot;年&quot;&quot;度&quot;"/>
  </numFmts>
  <fonts count="74">
    <font>
      <sz val="11"/>
      <name val="ＭＳ Ｐゴシック"/>
      <family val="3"/>
    </font>
    <font>
      <sz val="11"/>
      <color indexed="8"/>
      <name val="ＭＳ Ｐゴシック"/>
      <family val="3"/>
    </font>
    <font>
      <sz val="6"/>
      <name val="ＭＳ Ｐゴシック"/>
      <family val="3"/>
    </font>
    <font>
      <sz val="9"/>
      <color indexed="63"/>
      <name val="ＭＳ Ｐゴシック"/>
      <family val="3"/>
    </font>
    <font>
      <sz val="12"/>
      <color indexed="63"/>
      <name val="ＭＳ Ｐゴシック"/>
      <family val="3"/>
    </font>
    <font>
      <sz val="8"/>
      <color indexed="63"/>
      <name val="ＭＳ Ｐゴシック"/>
      <family val="3"/>
    </font>
    <font>
      <sz val="9"/>
      <name val="ＭＳ Ｐゴシック"/>
      <family val="3"/>
    </font>
    <font>
      <sz val="11"/>
      <color indexed="9"/>
      <name val="ＭＳ Ｐゴシック"/>
      <family val="3"/>
    </font>
    <font>
      <sz val="9"/>
      <color indexed="8"/>
      <name val="ＭＳ Ｐゴシック"/>
      <family val="3"/>
    </font>
    <font>
      <b/>
      <sz val="14"/>
      <name val="ＭＳ Ｐゴシック"/>
      <family val="3"/>
    </font>
    <font>
      <sz val="10"/>
      <name val="ＭＳ Ｐゴシック"/>
      <family val="3"/>
    </font>
    <font>
      <sz val="12"/>
      <name val="ＭＳ Ｐゴシック"/>
      <family val="3"/>
    </font>
    <font>
      <sz val="10"/>
      <color indexed="8"/>
      <name val="ＭＳ Ｐゴシック"/>
      <family val="3"/>
    </font>
    <font>
      <sz val="8"/>
      <name val="ＭＳ Ｐゴシック"/>
      <family val="3"/>
    </font>
    <font>
      <sz val="10.5"/>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55"/>
      <name val="HGｺﾞｼｯｸM"/>
      <family val="3"/>
    </font>
    <font>
      <sz val="9"/>
      <color indexed="55"/>
      <name val="ＭＳ Ｐゴシック"/>
      <family val="3"/>
    </font>
    <font>
      <sz val="8"/>
      <color indexed="8"/>
      <name val="ＭＳ Ｐゴシック"/>
      <family val="3"/>
    </font>
    <font>
      <sz val="8"/>
      <color indexed="55"/>
      <name val="ＭＳ Ｐゴシック"/>
      <family val="3"/>
    </font>
    <font>
      <sz val="14"/>
      <color indexed="8"/>
      <name val="ＭＳ Ｐゴシック"/>
      <family val="3"/>
    </font>
    <font>
      <sz val="8"/>
      <color indexed="8"/>
      <name val="ＭＳ Ｐ明朝"/>
      <family val="1"/>
    </font>
    <font>
      <sz val="8"/>
      <color indexed="8"/>
      <name val="Calibri"/>
      <family val="2"/>
    </font>
    <font>
      <u val="single"/>
      <sz val="8"/>
      <color indexed="8"/>
      <name val="ＭＳ Ｐ明朝"/>
      <family val="1"/>
    </font>
    <font>
      <b/>
      <sz val="9"/>
      <color indexed="8"/>
      <name val="HGｺﾞｼｯｸM"/>
      <family val="3"/>
    </font>
    <font>
      <sz val="8.5"/>
      <color indexed="8"/>
      <name val="ＭＳ Ｐゴシック"/>
      <family val="3"/>
    </font>
    <font>
      <sz val="7.5"/>
      <color indexed="8"/>
      <name val="ＭＳ Ｐゴシック"/>
      <family val="3"/>
    </font>
    <font>
      <b/>
      <sz val="9"/>
      <color indexed="8"/>
      <name val="ＭＳ Ｐゴシック"/>
      <family val="3"/>
    </font>
    <font>
      <sz val="8.5"/>
      <color indexed="8"/>
      <name val="ＭＳ Ｐ明朝"/>
      <family val="1"/>
    </font>
    <font>
      <sz val="9"/>
      <color indexed="8"/>
      <name val="Calibri"/>
      <family val="2"/>
    </font>
    <font>
      <sz val="8.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Cambria"/>
      <family val="3"/>
    </font>
    <font>
      <sz val="9"/>
      <color theme="1"/>
      <name val="Calibri"/>
      <family val="3"/>
    </font>
    <font>
      <sz val="12"/>
      <color theme="1"/>
      <name val="Calibri"/>
      <family val="3"/>
    </font>
    <font>
      <sz val="10"/>
      <color theme="1"/>
      <name val="Calibri"/>
      <family val="3"/>
    </font>
    <font>
      <sz val="9"/>
      <color theme="0" tint="-0.3499799966812134"/>
      <name val="HGｺﾞｼｯｸM"/>
      <family val="3"/>
    </font>
    <font>
      <sz val="9"/>
      <color theme="0" tint="-0.3499799966812134"/>
      <name val="ＭＳ Ｐゴシック"/>
      <family val="3"/>
    </font>
    <font>
      <sz val="8"/>
      <color theme="1"/>
      <name val="Calibri"/>
      <family val="3"/>
    </font>
    <font>
      <sz val="8"/>
      <color theme="0" tint="-0.3499799966812134"/>
      <name val="Calibri"/>
      <family val="3"/>
    </font>
    <font>
      <sz val="8"/>
      <color theme="0" tint="-0.3499799966812134"/>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right style="hair"/>
      <top/>
      <bottom style="thin"/>
    </border>
    <border>
      <left style="thin"/>
      <right/>
      <top/>
      <bottom/>
    </border>
    <border>
      <left/>
      <right/>
      <top style="thin"/>
      <bottom/>
    </border>
    <border>
      <left/>
      <right/>
      <top style="thin"/>
      <bottom style="hair"/>
    </border>
    <border>
      <left>
        <color indexed="63"/>
      </left>
      <right style="hair"/>
      <top style="thin"/>
      <bottom style="hair"/>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right style="thin"/>
      <top/>
      <bottom style="thin"/>
    </border>
    <border>
      <left style="thin"/>
      <right style="hair"/>
      <top style="thin"/>
      <bottom/>
    </border>
    <border>
      <left style="hair"/>
      <right style="hair"/>
      <top style="thin"/>
      <bottom/>
    </border>
    <border>
      <left style="hair"/>
      <right style="hair"/>
      <top style="thin"/>
      <bottom style="hair"/>
    </border>
    <border>
      <left style="hair"/>
      <right/>
      <top style="thin"/>
      <bottom/>
    </border>
    <border>
      <left style="hair"/>
      <right style="hair"/>
      <top/>
      <bottom style="thin"/>
    </border>
    <border>
      <left style="hair"/>
      <right style="hair"/>
      <top style="hair"/>
      <bottom style="thin"/>
    </border>
    <border>
      <left style="hair"/>
      <right/>
      <top/>
      <bottom style="thin"/>
    </border>
    <border>
      <left style="thin"/>
      <right/>
      <top style="hair"/>
      <bottom style="hair"/>
    </border>
    <border>
      <left/>
      <right/>
      <top style="hair"/>
      <bottom style="hair"/>
    </border>
    <border>
      <left/>
      <right style="thin"/>
      <top style="hair"/>
      <bottom style="hair"/>
    </border>
    <border>
      <left style="thin"/>
      <right style="thin"/>
      <top/>
      <bottom style="hair"/>
    </border>
    <border>
      <left style="thin"/>
      <right/>
      <top style="thin"/>
      <bottom style="hair"/>
    </border>
    <border>
      <left style="hair"/>
      <right/>
      <top style="thin"/>
      <bottom style="hair"/>
    </border>
    <border>
      <left/>
      <right style="thin"/>
      <top style="thin"/>
      <bottom style="hair"/>
    </border>
    <border>
      <left style="thin"/>
      <right style="thin"/>
      <top style="hair"/>
      <bottom style="hair"/>
    </border>
    <border>
      <left style="hair"/>
      <right style="hair"/>
      <top style="hair"/>
      <bottom style="hair"/>
    </border>
    <border>
      <left style="hair"/>
      <right/>
      <top style="hair"/>
      <bottom style="hair"/>
    </border>
    <border>
      <left style="thin"/>
      <right/>
      <top style="hair"/>
      <bottom style="thin"/>
    </border>
    <border>
      <left/>
      <right/>
      <top style="hair"/>
      <bottom style="thin"/>
    </border>
    <border>
      <left style="hair"/>
      <right/>
      <top style="thin"/>
      <bottom style="thin"/>
    </border>
    <border>
      <left style="hair"/>
      <right style="hair"/>
      <top style="thin"/>
      <bottom style="thin"/>
    </border>
    <border>
      <left style="hair"/>
      <right/>
      <top style="hair"/>
      <bottom style="thin"/>
    </border>
    <border>
      <left/>
      <right style="thin"/>
      <top style="hair"/>
      <bottom style="thin"/>
    </border>
    <border>
      <left/>
      <right style="thin"/>
      <top/>
      <bottom/>
    </border>
    <border>
      <left style="hair"/>
      <right/>
      <top style="hair"/>
      <bottom/>
    </border>
    <border>
      <left/>
      <right/>
      <top style="hair"/>
      <bottom/>
    </border>
    <border>
      <left style="thin"/>
      <right/>
      <top style="hair"/>
      <bottom/>
    </border>
    <border>
      <left/>
      <right style="thin"/>
      <top style="hair"/>
      <bottom/>
    </border>
    <border>
      <left/>
      <right style="hair"/>
      <top style="hair"/>
      <bottom style="thin"/>
    </border>
    <border>
      <left/>
      <right style="hair"/>
      <top style="thin"/>
      <bottom/>
    </border>
    <border>
      <left/>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1" fillId="0" borderId="0">
      <alignment vertical="center"/>
      <protection/>
    </xf>
    <xf numFmtId="0" fontId="63" fillId="32" borderId="0" applyNumberFormat="0" applyBorder="0" applyAlignment="0" applyProtection="0"/>
  </cellStyleXfs>
  <cellXfs count="333">
    <xf numFmtId="0" fontId="0" fillId="0" borderId="0" xfId="0" applyAlignment="1">
      <alignment vertical="center"/>
    </xf>
    <xf numFmtId="0" fontId="3" fillId="0" borderId="0" xfId="0" applyFont="1" applyAlignment="1">
      <alignment vertical="center"/>
    </xf>
    <xf numFmtId="0" fontId="4"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Fill="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4" fillId="0" borderId="0" xfId="0" applyFont="1" applyAlignment="1">
      <alignment vertical="center"/>
    </xf>
    <xf numFmtId="0" fontId="64" fillId="0" borderId="0" xfId="0" applyFont="1" applyAlignment="1">
      <alignment horizontal="right" vertical="center"/>
    </xf>
    <xf numFmtId="0" fontId="64" fillId="0" borderId="0" xfId="0" applyFont="1" applyFill="1" applyAlignment="1">
      <alignment vertical="center"/>
    </xf>
    <xf numFmtId="0" fontId="64" fillId="34" borderId="15" xfId="0" applyFont="1" applyFill="1" applyBorder="1" applyAlignment="1">
      <alignment horizontal="distributed" vertical="center"/>
    </xf>
    <xf numFmtId="0" fontId="64" fillId="34" borderId="13" xfId="0" applyFont="1" applyFill="1" applyBorder="1" applyAlignment="1">
      <alignment vertical="center"/>
    </xf>
    <xf numFmtId="0" fontId="6" fillId="0" borderId="0" xfId="0" applyFont="1" applyFill="1" applyBorder="1" applyAlignment="1">
      <alignment vertical="center"/>
    </xf>
    <xf numFmtId="0" fontId="6" fillId="34" borderId="0" xfId="0" applyFont="1" applyFill="1" applyBorder="1" applyAlignment="1">
      <alignment vertical="center"/>
    </xf>
    <xf numFmtId="176" fontId="6" fillId="0" borderId="0" xfId="0" applyNumberFormat="1" applyFont="1" applyFill="1" applyBorder="1" applyAlignment="1">
      <alignment vertical="center"/>
    </xf>
    <xf numFmtId="0" fontId="6" fillId="34" borderId="15" xfId="0" applyFont="1" applyFill="1" applyBorder="1" applyAlignment="1">
      <alignment vertical="center"/>
    </xf>
    <xf numFmtId="0" fontId="6" fillId="34" borderId="16" xfId="0" applyFont="1" applyFill="1" applyBorder="1" applyAlignment="1">
      <alignment vertical="center"/>
    </xf>
    <xf numFmtId="0" fontId="6" fillId="34" borderId="13" xfId="0" applyFont="1" applyFill="1" applyBorder="1" applyAlignment="1">
      <alignment vertical="center"/>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horizontal="right" vertical="center"/>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5" fillId="0" borderId="16" xfId="0" applyFont="1" applyBorder="1" applyAlignment="1">
      <alignment horizontal="right" vertical="center"/>
    </xf>
    <xf numFmtId="0" fontId="5" fillId="0" borderId="16" xfId="0" applyFont="1" applyBorder="1" applyAlignment="1">
      <alignment vertical="center"/>
    </xf>
    <xf numFmtId="0" fontId="5" fillId="0" borderId="16" xfId="0" applyFont="1" applyBorder="1" applyAlignment="1">
      <alignment vertical="center"/>
    </xf>
    <xf numFmtId="0" fontId="3" fillId="0" borderId="16" xfId="0" applyFont="1" applyBorder="1" applyAlignment="1">
      <alignment vertical="center"/>
    </xf>
    <xf numFmtId="0" fontId="5" fillId="0" borderId="19" xfId="0" applyFont="1"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Fill="1" applyAlignment="1">
      <alignment vertical="center"/>
    </xf>
    <xf numFmtId="183" fontId="0" fillId="0" borderId="10" xfId="0" applyNumberFormat="1" applyFont="1" applyFill="1" applyBorder="1" applyAlignment="1">
      <alignment vertical="center"/>
    </xf>
    <xf numFmtId="180" fontId="0" fillId="0" borderId="20" xfId="0" applyNumberFormat="1" applyFont="1" applyFill="1" applyBorder="1" applyAlignment="1">
      <alignment vertical="center"/>
    </xf>
    <xf numFmtId="0" fontId="0" fillId="0" borderId="10" xfId="0" applyFont="1" applyFill="1" applyBorder="1" applyAlignment="1">
      <alignment vertical="center"/>
    </xf>
    <xf numFmtId="0" fontId="10" fillId="0" borderId="0" xfId="0" applyFont="1" applyAlignment="1">
      <alignment vertical="center"/>
    </xf>
    <xf numFmtId="183" fontId="0" fillId="0" borderId="10" xfId="0" applyNumberFormat="1" applyFont="1" applyBorder="1" applyAlignment="1">
      <alignment vertical="center"/>
    </xf>
    <xf numFmtId="0" fontId="0" fillId="0" borderId="12" xfId="0" applyFont="1" applyBorder="1" applyAlignment="1">
      <alignment vertical="center"/>
    </xf>
    <xf numFmtId="180" fontId="0" fillId="0" borderId="20" xfId="0" applyNumberFormat="1" applyFont="1" applyBorder="1" applyAlignment="1">
      <alignment vertical="center"/>
    </xf>
    <xf numFmtId="0" fontId="0" fillId="0" borderId="10" xfId="0" applyFont="1" applyBorder="1" applyAlignment="1">
      <alignment vertical="center"/>
    </xf>
    <xf numFmtId="182" fontId="0" fillId="0" borderId="20" xfId="0" applyNumberFormat="1" applyFont="1" applyBorder="1" applyAlignment="1">
      <alignment vertical="center"/>
    </xf>
    <xf numFmtId="183" fontId="0" fillId="0" borderId="0" xfId="0" applyNumberFormat="1" applyFont="1" applyBorder="1" applyAlignment="1">
      <alignment vertical="center"/>
    </xf>
    <xf numFmtId="0" fontId="0" fillId="0" borderId="0" xfId="0" applyFont="1" applyBorder="1" applyAlignment="1">
      <alignment vertical="center"/>
    </xf>
    <xf numFmtId="180" fontId="0" fillId="0" borderId="0" xfId="0" applyNumberFormat="1" applyFont="1" applyBorder="1" applyAlignment="1">
      <alignment vertical="center"/>
    </xf>
    <xf numFmtId="182" fontId="0" fillId="0" borderId="0" xfId="0" applyNumberFormat="1" applyFont="1" applyBorder="1" applyAlignment="1">
      <alignment vertical="center"/>
    </xf>
    <xf numFmtId="0" fontId="0" fillId="0" borderId="0" xfId="0" applyAlignment="1">
      <alignment horizontal="left" vertical="center" shrinkToFit="1"/>
    </xf>
    <xf numFmtId="176" fontId="64" fillId="0" borderId="0" xfId="0" applyNumberFormat="1" applyFont="1" applyAlignment="1">
      <alignment vertical="center"/>
    </xf>
    <xf numFmtId="180" fontId="3" fillId="0" borderId="0" xfId="0" applyNumberFormat="1" applyFont="1" applyAlignment="1">
      <alignment vertical="center"/>
    </xf>
    <xf numFmtId="38" fontId="3" fillId="0" borderId="0" xfId="48" applyFont="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65" fillId="0" borderId="0" xfId="0" applyFont="1" applyAlignment="1">
      <alignment vertical="center"/>
    </xf>
    <xf numFmtId="0" fontId="47"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0" fillId="0" borderId="0" xfId="0" applyAlignment="1">
      <alignment vertical="center" wrapText="1"/>
    </xf>
    <xf numFmtId="0" fontId="6" fillId="0" borderId="0" xfId="0" applyFont="1" applyAlignment="1">
      <alignment vertical="center" wrapText="1"/>
    </xf>
    <xf numFmtId="182" fontId="9"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left" vertical="center" shrinkToFit="1"/>
    </xf>
    <xf numFmtId="182" fontId="0" fillId="0" borderId="15" xfId="0" applyNumberFormat="1" applyFont="1" applyBorder="1" applyAlignment="1">
      <alignment vertical="center"/>
    </xf>
    <xf numFmtId="182" fontId="0" fillId="0" borderId="10" xfId="0" applyNumberFormat="1" applyFont="1" applyBorder="1" applyAlignment="1">
      <alignment vertical="center"/>
    </xf>
    <xf numFmtId="182" fontId="0" fillId="0" borderId="0" xfId="0" applyNumberFormat="1" applyFont="1" applyFill="1" applyBorder="1" applyAlignment="1">
      <alignment vertical="center"/>
    </xf>
    <xf numFmtId="182" fontId="0" fillId="0" borderId="15" xfId="0" applyNumberFormat="1" applyFont="1" applyFill="1" applyBorder="1" applyAlignment="1">
      <alignment vertical="center"/>
    </xf>
    <xf numFmtId="182" fontId="0" fillId="0" borderId="10" xfId="0" applyNumberFormat="1" applyFont="1" applyFill="1" applyBorder="1" applyAlignment="1">
      <alignment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vertical="center"/>
    </xf>
    <xf numFmtId="0" fontId="3" fillId="0" borderId="19" xfId="0" applyFont="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14"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0" borderId="0" xfId="0" applyFill="1" applyBorder="1" applyAlignment="1">
      <alignment wrapText="1"/>
    </xf>
    <xf numFmtId="0" fontId="0" fillId="0" borderId="0" xfId="0" applyFill="1" applyBorder="1" applyAlignment="1">
      <alignment/>
    </xf>
    <xf numFmtId="0" fontId="0" fillId="35" borderId="0" xfId="0" applyFont="1" applyFill="1" applyAlignment="1">
      <alignment vertical="center"/>
    </xf>
    <xf numFmtId="0" fontId="0" fillId="35" borderId="0" xfId="0" applyFill="1" applyAlignment="1">
      <alignment vertical="center"/>
    </xf>
    <xf numFmtId="0" fontId="14" fillId="35" borderId="0" xfId="0" applyFont="1" applyFill="1" applyAlignment="1">
      <alignment vertical="center"/>
    </xf>
    <xf numFmtId="0" fontId="6" fillId="35" borderId="0" xfId="0" applyFont="1" applyFill="1" applyAlignment="1">
      <alignment vertical="center"/>
    </xf>
    <xf numFmtId="0" fontId="6" fillId="35" borderId="0" xfId="0" applyFont="1" applyFill="1" applyAlignment="1">
      <alignment vertical="center"/>
    </xf>
    <xf numFmtId="0" fontId="66" fillId="0" borderId="0" xfId="0" applyFont="1" applyAlignment="1">
      <alignment vertical="center" wrapText="1"/>
    </xf>
    <xf numFmtId="180" fontId="69" fillId="0" borderId="0" xfId="0" applyNumberFormat="1" applyFont="1" applyAlignment="1">
      <alignment horizontal="right" vertical="center" shrinkToFit="1"/>
    </xf>
    <xf numFmtId="180" fontId="69" fillId="0" borderId="0" xfId="0" applyNumberFormat="1" applyFont="1" applyBorder="1" applyAlignment="1">
      <alignment horizontal="center" vertical="center" shrinkToFit="1"/>
    </xf>
    <xf numFmtId="180" fontId="69" fillId="0" borderId="0" xfId="0" applyNumberFormat="1" applyFont="1" applyAlignment="1">
      <alignment vertical="center"/>
    </xf>
    <xf numFmtId="180" fontId="70" fillId="0" borderId="0" xfId="0" applyNumberFormat="1" applyFont="1" applyAlignment="1">
      <alignment vertical="center"/>
    </xf>
    <xf numFmtId="180" fontId="69" fillId="0" borderId="0" xfId="0" applyNumberFormat="1" applyFont="1" applyBorder="1" applyAlignment="1">
      <alignment horizontal="center" vertical="center"/>
    </xf>
    <xf numFmtId="180" fontId="69" fillId="0" borderId="0" xfId="0" applyNumberFormat="1" applyFont="1" applyBorder="1" applyAlignment="1">
      <alignment horizontal="right" vertical="center"/>
    </xf>
    <xf numFmtId="180" fontId="69" fillId="0" borderId="0" xfId="0" applyNumberFormat="1" applyFont="1" applyBorder="1" applyAlignment="1">
      <alignment vertical="center" shrinkToFit="1"/>
    </xf>
    <xf numFmtId="180" fontId="69" fillId="0" borderId="0" xfId="0" applyNumberFormat="1" applyFont="1" applyBorder="1" applyAlignment="1">
      <alignment vertical="center"/>
    </xf>
    <xf numFmtId="0" fontId="71" fillId="0" borderId="0" xfId="0" applyFont="1" applyAlignment="1">
      <alignment vertical="center"/>
    </xf>
    <xf numFmtId="0" fontId="71" fillId="0" borderId="0" xfId="0" applyFont="1" applyAlignment="1">
      <alignment vertical="center" wrapText="1"/>
    </xf>
    <xf numFmtId="0" fontId="13" fillId="0" borderId="0" xfId="0" applyFont="1" applyAlignment="1">
      <alignment vertical="center"/>
    </xf>
    <xf numFmtId="0" fontId="13" fillId="0" borderId="0" xfId="0" applyFont="1" applyAlignment="1">
      <alignment horizontal="right" vertical="center"/>
    </xf>
    <xf numFmtId="180" fontId="13" fillId="0" borderId="0" xfId="0" applyNumberFormat="1" applyFont="1" applyAlignment="1">
      <alignment vertical="center"/>
    </xf>
    <xf numFmtId="0" fontId="14" fillId="35" borderId="0" xfId="0" applyFont="1" applyFill="1" applyAlignment="1">
      <alignment vertical="center"/>
    </xf>
    <xf numFmtId="0" fontId="6" fillId="35" borderId="0" xfId="0" applyFont="1" applyFill="1" applyAlignment="1">
      <alignment/>
    </xf>
    <xf numFmtId="0" fontId="72" fillId="0" borderId="0" xfId="0" applyFont="1" applyAlignment="1">
      <alignment vertical="center" wrapText="1"/>
    </xf>
    <xf numFmtId="0" fontId="72" fillId="0" borderId="0" xfId="0" applyFont="1" applyAlignment="1">
      <alignment horizontal="center" vertical="center" wrapText="1"/>
    </xf>
    <xf numFmtId="0" fontId="73" fillId="0" borderId="0" xfId="0" applyFont="1" applyAlignment="1">
      <alignment horizontal="right" vertical="center"/>
    </xf>
    <xf numFmtId="180" fontId="73" fillId="0" borderId="0" xfId="0" applyNumberFormat="1" applyFont="1" applyAlignment="1">
      <alignment vertical="center"/>
    </xf>
    <xf numFmtId="0" fontId="73" fillId="0" borderId="0" xfId="0" applyFont="1" applyAlignment="1">
      <alignment vertical="center"/>
    </xf>
    <xf numFmtId="38" fontId="3" fillId="0" borderId="0" xfId="48" applyFont="1" applyAlignment="1">
      <alignment horizontal="center" vertical="center"/>
    </xf>
    <xf numFmtId="0" fontId="3" fillId="0" borderId="0" xfId="0" applyFont="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4" fillId="0" borderId="28" xfId="0" applyFont="1" applyBorder="1" applyAlignment="1">
      <alignment horizontal="center" vertical="center"/>
    </xf>
    <xf numFmtId="0" fontId="64" fillId="0" borderId="27" xfId="0" applyFont="1" applyBorder="1" applyAlignment="1">
      <alignment horizontal="center" vertical="center" shrinkToFit="1"/>
    </xf>
    <xf numFmtId="0" fontId="64" fillId="34" borderId="27" xfId="0" applyFont="1" applyFill="1" applyBorder="1" applyAlignment="1">
      <alignment horizontal="center" vertical="center" shrinkToFit="1"/>
    </xf>
    <xf numFmtId="0" fontId="64" fillId="34" borderId="29" xfId="0" applyFont="1" applyFill="1" applyBorder="1" applyAlignment="1">
      <alignment horizontal="center" vertical="center" shrinkToFit="1"/>
    </xf>
    <xf numFmtId="0" fontId="64" fillId="0" borderId="29" xfId="0" applyFont="1" applyBorder="1" applyAlignment="1">
      <alignment horizontal="center" vertical="center" shrinkToFit="1"/>
    </xf>
    <xf numFmtId="0" fontId="64" fillId="0" borderId="24" xfId="0" applyFont="1" applyBorder="1" applyAlignment="1">
      <alignment horizontal="center" vertical="center" shrinkToFit="1"/>
    </xf>
    <xf numFmtId="0" fontId="64" fillId="0" borderId="21" xfId="0" applyFont="1" applyBorder="1" applyAlignment="1">
      <alignment vertical="center"/>
    </xf>
    <xf numFmtId="0" fontId="64" fillId="0" borderId="14" xfId="0" applyFont="1" applyBorder="1" applyAlignment="1">
      <alignment horizontal="center" vertical="center"/>
    </xf>
    <xf numFmtId="0" fontId="64" fillId="0" borderId="30" xfId="0" applyFont="1" applyBorder="1" applyAlignment="1">
      <alignment horizontal="center" vertical="center"/>
    </xf>
    <xf numFmtId="0" fontId="64" fillId="0" borderId="31" xfId="0" applyFont="1" applyBorder="1" applyAlignment="1">
      <alignment horizontal="center" vertical="center"/>
    </xf>
    <xf numFmtId="0" fontId="64" fillId="34" borderId="32" xfId="0" applyFont="1" applyFill="1" applyBorder="1" applyAlignment="1">
      <alignment horizontal="center" vertical="center" shrinkToFit="1"/>
    </xf>
    <xf numFmtId="0" fontId="64" fillId="34" borderId="19" xfId="0" applyFont="1" applyFill="1" applyBorder="1" applyAlignment="1">
      <alignment horizontal="center" vertical="center" shrinkToFit="1"/>
    </xf>
    <xf numFmtId="0" fontId="64" fillId="0" borderId="32" xfId="0" applyFont="1" applyBorder="1" applyAlignment="1">
      <alignment horizontal="center" vertical="center" shrinkToFit="1"/>
    </xf>
    <xf numFmtId="0" fontId="64" fillId="0" borderId="25" xfId="0" applyFont="1" applyBorder="1" applyAlignment="1">
      <alignment horizontal="center" vertical="center" shrinkToFit="1"/>
    </xf>
    <xf numFmtId="0" fontId="64" fillId="0" borderId="22" xfId="0" applyFont="1" applyBorder="1" applyAlignment="1">
      <alignment horizontal="center" vertical="center" shrinkToFit="1"/>
    </xf>
    <xf numFmtId="176" fontId="64" fillId="0" borderId="33" xfId="0" applyNumberFormat="1" applyFont="1" applyBorder="1" applyAlignment="1">
      <alignment vertical="center"/>
    </xf>
    <xf numFmtId="176" fontId="64" fillId="0" borderId="34" xfId="0" applyNumberFormat="1" applyFont="1" applyBorder="1" applyAlignment="1">
      <alignment vertical="center"/>
    </xf>
    <xf numFmtId="176" fontId="64" fillId="0" borderId="35" xfId="0" applyNumberFormat="1" applyFont="1" applyBorder="1" applyAlignment="1">
      <alignment vertical="center"/>
    </xf>
    <xf numFmtId="0" fontId="64" fillId="0" borderId="36" xfId="0" applyFont="1" applyBorder="1" applyAlignment="1">
      <alignment horizontal="distributed" vertical="center"/>
    </xf>
    <xf numFmtId="176" fontId="64" fillId="0" borderId="37" xfId="0" applyNumberFormat="1" applyFont="1" applyBorder="1" applyAlignment="1">
      <alignment vertical="center"/>
    </xf>
    <xf numFmtId="176" fontId="64" fillId="0" borderId="17" xfId="0" applyNumberFormat="1" applyFont="1" applyBorder="1" applyAlignment="1">
      <alignment vertical="center"/>
    </xf>
    <xf numFmtId="176" fontId="64" fillId="0" borderId="28" xfId="0" applyNumberFormat="1" applyFont="1" applyBorder="1" applyAlignment="1">
      <alignment vertical="center"/>
    </xf>
    <xf numFmtId="176" fontId="64" fillId="34" borderId="17" xfId="0" applyNumberFormat="1" applyFont="1" applyFill="1" applyBorder="1" applyAlignment="1">
      <alignment vertical="center"/>
    </xf>
    <xf numFmtId="176" fontId="64" fillId="34" borderId="11" xfId="0" applyNumberFormat="1" applyFont="1" applyFill="1" applyBorder="1" applyAlignment="1">
      <alignment vertical="center"/>
    </xf>
    <xf numFmtId="9" fontId="64" fillId="0" borderId="38" xfId="42" applyFont="1" applyBorder="1" applyAlignment="1">
      <alignment vertical="center"/>
    </xf>
    <xf numFmtId="9" fontId="64" fillId="0" borderId="39" xfId="42" applyFont="1" applyBorder="1" applyAlignment="1">
      <alignment vertical="center"/>
    </xf>
    <xf numFmtId="176" fontId="64" fillId="0" borderId="39" xfId="0" applyNumberFormat="1" applyFont="1" applyBorder="1" applyAlignment="1">
      <alignment vertical="center"/>
    </xf>
    <xf numFmtId="0" fontId="64" fillId="0" borderId="40" xfId="0" applyFont="1" applyBorder="1" applyAlignment="1">
      <alignment horizontal="distributed" vertical="center"/>
    </xf>
    <xf numFmtId="176" fontId="64" fillId="0" borderId="41" xfId="0" applyNumberFormat="1" applyFont="1" applyBorder="1" applyAlignment="1">
      <alignment vertical="center"/>
    </xf>
    <xf numFmtId="176" fontId="64" fillId="34" borderId="34" xfId="0" applyNumberFormat="1" applyFont="1" applyFill="1" applyBorder="1" applyAlignment="1">
      <alignment vertical="center"/>
    </xf>
    <xf numFmtId="9" fontId="64" fillId="0" borderId="42" xfId="42" applyFont="1" applyFill="1" applyBorder="1" applyAlignment="1">
      <alignment vertical="center"/>
    </xf>
    <xf numFmtId="9" fontId="64" fillId="0" borderId="35" xfId="42" applyFont="1" applyFill="1" applyBorder="1" applyAlignment="1">
      <alignment vertical="center"/>
    </xf>
    <xf numFmtId="176" fontId="64" fillId="34" borderId="10" xfId="0" applyNumberFormat="1" applyFont="1" applyFill="1" applyBorder="1" applyAlignment="1">
      <alignment vertical="center"/>
    </xf>
    <xf numFmtId="176" fontId="64" fillId="34" borderId="12" xfId="0" applyNumberFormat="1" applyFont="1" applyFill="1" applyBorder="1" applyAlignment="1">
      <alignment vertical="center"/>
    </xf>
    <xf numFmtId="0" fontId="64" fillId="0" borderId="37" xfId="0" applyFont="1" applyFill="1" applyBorder="1" applyAlignment="1">
      <alignment horizontal="distributed" vertical="center"/>
    </xf>
    <xf numFmtId="0" fontId="64" fillId="0" borderId="39" xfId="0" applyFont="1" applyFill="1" applyBorder="1" applyAlignment="1">
      <alignment horizontal="distributed" vertical="center"/>
    </xf>
    <xf numFmtId="9" fontId="64" fillId="0" borderId="38" xfId="42" applyFont="1" applyFill="1" applyBorder="1" applyAlignment="1">
      <alignment vertical="center"/>
    </xf>
    <xf numFmtId="9" fontId="64" fillId="0" borderId="39" xfId="42" applyFont="1" applyFill="1" applyBorder="1" applyAlignment="1">
      <alignment vertical="center"/>
    </xf>
    <xf numFmtId="0" fontId="64" fillId="34" borderId="21" xfId="0" applyFont="1" applyFill="1" applyBorder="1" applyAlignment="1">
      <alignment horizontal="distributed" vertical="center"/>
    </xf>
    <xf numFmtId="0" fontId="64" fillId="34" borderId="20" xfId="0" applyFont="1" applyFill="1" applyBorder="1" applyAlignment="1">
      <alignment horizontal="distributed" vertical="center"/>
    </xf>
    <xf numFmtId="176" fontId="64" fillId="0" borderId="43" xfId="0" applyNumberFormat="1" applyFont="1" applyBorder="1" applyAlignment="1">
      <alignment vertical="center"/>
    </xf>
    <xf numFmtId="176" fontId="64" fillId="0" borderId="44" xfId="0" applyNumberFormat="1" applyFont="1" applyBorder="1" applyAlignment="1">
      <alignment vertical="center"/>
    </xf>
    <xf numFmtId="176" fontId="64" fillId="0" borderId="31" xfId="0" applyNumberFormat="1" applyFont="1" applyBorder="1" applyAlignment="1">
      <alignment vertical="center"/>
    </xf>
    <xf numFmtId="176" fontId="64" fillId="34" borderId="44" xfId="0" applyNumberFormat="1" applyFont="1" applyFill="1" applyBorder="1" applyAlignment="1">
      <alignment vertical="center"/>
    </xf>
    <xf numFmtId="9" fontId="64" fillId="34" borderId="45" xfId="42" applyFont="1" applyFill="1" applyBorder="1" applyAlignment="1">
      <alignment vertical="center"/>
    </xf>
    <xf numFmtId="9" fontId="64" fillId="34" borderId="12" xfId="42" applyFont="1" applyFill="1" applyBorder="1" applyAlignment="1">
      <alignment vertical="center"/>
    </xf>
    <xf numFmtId="176" fontId="64" fillId="34" borderId="46" xfId="0" applyNumberFormat="1" applyFont="1" applyFill="1" applyBorder="1" applyAlignment="1">
      <alignment vertical="center"/>
    </xf>
    <xf numFmtId="9" fontId="64" fillId="0" borderId="47" xfId="42" applyFont="1" applyFill="1" applyBorder="1" applyAlignment="1">
      <alignment vertical="center"/>
    </xf>
    <xf numFmtId="9" fontId="64" fillId="0" borderId="48" xfId="42" applyFont="1" applyFill="1" applyBorder="1" applyAlignment="1">
      <alignment vertical="center"/>
    </xf>
    <xf numFmtId="176" fontId="64" fillId="0" borderId="48" xfId="0" applyNumberFormat="1" applyFont="1" applyBorder="1" applyAlignment="1">
      <alignment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4" fillId="0" borderId="43" xfId="0" applyFont="1" applyBorder="1" applyAlignment="1">
      <alignment horizontal="distributed" vertical="center"/>
    </xf>
    <xf numFmtId="0" fontId="64" fillId="0" borderId="48" xfId="0" applyFont="1" applyBorder="1" applyAlignment="1">
      <alignment horizontal="distributed" vertical="center"/>
    </xf>
    <xf numFmtId="0" fontId="6" fillId="34" borderId="15" xfId="0" applyFont="1" applyFill="1" applyBorder="1" applyAlignment="1">
      <alignment horizontal="distributed" vertical="center"/>
    </xf>
    <xf numFmtId="0" fontId="6" fillId="34" borderId="0" xfId="0" applyFont="1" applyFill="1" applyBorder="1" applyAlignment="1">
      <alignment horizontal="distributed" vertical="center"/>
    </xf>
    <xf numFmtId="176" fontId="6" fillId="34" borderId="15" xfId="0" applyNumberFormat="1" applyFont="1" applyFill="1" applyBorder="1" applyAlignment="1">
      <alignment vertical="center"/>
    </xf>
    <xf numFmtId="176" fontId="6" fillId="34" borderId="0" xfId="0" applyNumberFormat="1" applyFont="1" applyFill="1" applyBorder="1" applyAlignment="1">
      <alignment vertical="center"/>
    </xf>
    <xf numFmtId="176" fontId="6" fillId="34" borderId="49" xfId="0" applyNumberFormat="1" applyFont="1" applyFill="1" applyBorder="1" applyAlignment="1">
      <alignment vertical="center"/>
    </xf>
    <xf numFmtId="176" fontId="6" fillId="34" borderId="37" xfId="0" applyNumberFormat="1" applyFont="1" applyFill="1" applyBorder="1" applyAlignment="1">
      <alignment horizontal="right" vertical="center"/>
    </xf>
    <xf numFmtId="176" fontId="6" fillId="34" borderId="17" xfId="0" applyNumberFormat="1" applyFont="1" applyFill="1" applyBorder="1" applyAlignment="1">
      <alignment horizontal="right" vertical="center"/>
    </xf>
    <xf numFmtId="176" fontId="6" fillId="34" borderId="28" xfId="0" applyNumberFormat="1" applyFont="1" applyFill="1" applyBorder="1" applyAlignment="1">
      <alignment horizontal="right" vertical="center"/>
    </xf>
    <xf numFmtId="176" fontId="6" fillId="34" borderId="38" xfId="0" applyNumberFormat="1" applyFont="1" applyFill="1" applyBorder="1" applyAlignment="1">
      <alignment horizontal="right" vertical="center"/>
    </xf>
    <xf numFmtId="176" fontId="6" fillId="34" borderId="39" xfId="0" applyNumberFormat="1" applyFont="1" applyFill="1" applyBorder="1" applyAlignment="1">
      <alignment horizontal="right" vertical="center"/>
    </xf>
    <xf numFmtId="0" fontId="6" fillId="0" borderId="42" xfId="0" applyFont="1" applyBorder="1" applyAlignment="1">
      <alignment horizontal="distributed" vertical="center"/>
    </xf>
    <xf numFmtId="0" fontId="6" fillId="0" borderId="34" xfId="0" applyFont="1" applyBorder="1" applyAlignment="1">
      <alignment horizontal="distributed" vertical="center"/>
    </xf>
    <xf numFmtId="176" fontId="6" fillId="0" borderId="33" xfId="0" applyNumberFormat="1" applyFont="1" applyBorder="1" applyAlignment="1">
      <alignment vertical="center"/>
    </xf>
    <xf numFmtId="176" fontId="6" fillId="0" borderId="34" xfId="0" applyNumberFormat="1" applyFont="1" applyBorder="1" applyAlignment="1">
      <alignment vertical="center"/>
    </xf>
    <xf numFmtId="176" fontId="6" fillId="0" borderId="35" xfId="0" applyNumberFormat="1" applyFont="1" applyBorder="1" applyAlignment="1">
      <alignment vertical="center"/>
    </xf>
    <xf numFmtId="176" fontId="6" fillId="0" borderId="33" xfId="0" applyNumberFormat="1" applyFont="1" applyBorder="1" applyAlignment="1">
      <alignment horizontal="right" vertical="center"/>
    </xf>
    <xf numFmtId="176" fontId="6" fillId="0" borderId="34" xfId="0" applyNumberFormat="1" applyFont="1" applyBorder="1" applyAlignment="1">
      <alignment horizontal="right" vertical="center"/>
    </xf>
    <xf numFmtId="176" fontId="6" fillId="0" borderId="41" xfId="0" applyNumberFormat="1" applyFont="1" applyBorder="1" applyAlignment="1">
      <alignment horizontal="right" vertical="center"/>
    </xf>
    <xf numFmtId="176" fontId="6" fillId="0" borderId="42" xfId="0" applyNumberFormat="1" applyFont="1" applyBorder="1" applyAlignment="1">
      <alignment horizontal="right" vertical="center"/>
    </xf>
    <xf numFmtId="176" fontId="6" fillId="0" borderId="35" xfId="0" applyNumberFormat="1" applyFont="1" applyBorder="1" applyAlignment="1">
      <alignment horizontal="right" vertical="center"/>
    </xf>
    <xf numFmtId="0" fontId="6" fillId="0" borderId="42" xfId="0" applyFont="1" applyBorder="1" applyAlignment="1">
      <alignment horizontal="center" vertical="center" shrinkToFit="1"/>
    </xf>
    <xf numFmtId="0" fontId="0" fillId="0" borderId="34" xfId="0" applyFont="1" applyBorder="1" applyAlignment="1">
      <alignment vertical="center"/>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176" fontId="6" fillId="0" borderId="52" xfId="0" applyNumberFormat="1" applyFont="1" applyBorder="1" applyAlignment="1">
      <alignment vertical="center"/>
    </xf>
    <xf numFmtId="176" fontId="6" fillId="0" borderId="51" xfId="0" applyNumberFormat="1" applyFont="1" applyBorder="1" applyAlignment="1">
      <alignment vertical="center"/>
    </xf>
    <xf numFmtId="176" fontId="6" fillId="0" borderId="53" xfId="0" applyNumberFormat="1" applyFont="1" applyBorder="1" applyAlignment="1">
      <alignment vertical="center"/>
    </xf>
    <xf numFmtId="176" fontId="6" fillId="0" borderId="43" xfId="0" applyNumberFormat="1" applyFont="1" applyBorder="1" applyAlignment="1">
      <alignment horizontal="right" vertical="center"/>
    </xf>
    <xf numFmtId="176" fontId="6" fillId="0" borderId="44" xfId="0" applyNumberFormat="1" applyFont="1" applyBorder="1" applyAlignment="1">
      <alignment horizontal="right" vertical="center"/>
    </xf>
    <xf numFmtId="176" fontId="6" fillId="0" borderId="31" xfId="0" applyNumberFormat="1" applyFont="1" applyBorder="1" applyAlignment="1">
      <alignment horizontal="right" vertical="center"/>
    </xf>
    <xf numFmtId="176" fontId="6" fillId="0" borderId="47" xfId="0" applyNumberFormat="1" applyFont="1" applyBorder="1" applyAlignment="1">
      <alignment horizontal="right" vertical="center"/>
    </xf>
    <xf numFmtId="176" fontId="6" fillId="0" borderId="48" xfId="0" applyNumberFormat="1" applyFont="1" applyBorder="1" applyAlignment="1">
      <alignment horizontal="right" vertical="center"/>
    </xf>
    <xf numFmtId="0" fontId="6" fillId="34" borderId="23" xfId="0" applyFont="1" applyFill="1" applyBorder="1" applyAlignment="1">
      <alignment horizontal="distributed" vertical="center"/>
    </xf>
    <xf numFmtId="0" fontId="6" fillId="34" borderId="16" xfId="0" applyFont="1" applyFill="1" applyBorder="1" applyAlignment="1">
      <alignment horizontal="distributed" vertical="center"/>
    </xf>
    <xf numFmtId="176" fontId="6" fillId="34" borderId="23" xfId="0" applyNumberFormat="1" applyFont="1" applyFill="1" applyBorder="1" applyAlignment="1">
      <alignment vertical="center"/>
    </xf>
    <xf numFmtId="176" fontId="6" fillId="34" borderId="16" xfId="0" applyNumberFormat="1" applyFont="1" applyFill="1" applyBorder="1" applyAlignment="1">
      <alignment vertical="center"/>
    </xf>
    <xf numFmtId="176" fontId="6" fillId="34" borderId="24" xfId="0" applyNumberFormat="1" applyFont="1" applyFill="1" applyBorder="1" applyAlignment="1">
      <alignment vertical="center"/>
    </xf>
    <xf numFmtId="0" fontId="6" fillId="0" borderId="47" xfId="0" applyFont="1" applyBorder="1" applyAlignment="1">
      <alignment horizontal="distributed" vertical="center"/>
    </xf>
    <xf numFmtId="0" fontId="6" fillId="0" borderId="44" xfId="0" applyFont="1" applyBorder="1" applyAlignment="1">
      <alignment horizontal="distributed" vertical="center"/>
    </xf>
    <xf numFmtId="176" fontId="6" fillId="0" borderId="43" xfId="0" applyNumberFormat="1" applyFont="1" applyBorder="1" applyAlignment="1">
      <alignment vertical="center"/>
    </xf>
    <xf numFmtId="176" fontId="6" fillId="0" borderId="44" xfId="0" applyNumberFormat="1" applyFont="1" applyBorder="1" applyAlignment="1">
      <alignment vertical="center"/>
    </xf>
    <xf numFmtId="176" fontId="6" fillId="0" borderId="48" xfId="0" applyNumberFormat="1" applyFont="1" applyBorder="1" applyAlignment="1">
      <alignment vertical="center"/>
    </xf>
    <xf numFmtId="176" fontId="6" fillId="0" borderId="13" xfId="0" applyNumberFormat="1" applyFont="1" applyBorder="1" applyAlignment="1">
      <alignment vertical="center"/>
    </xf>
    <xf numFmtId="176" fontId="6" fillId="0" borderId="19" xfId="0" applyNumberFormat="1" applyFont="1" applyBorder="1" applyAlignment="1">
      <alignment vertical="center"/>
    </xf>
    <xf numFmtId="176" fontId="6" fillId="0" borderId="25" xfId="0" applyNumberFormat="1" applyFont="1" applyBorder="1" applyAlignment="1">
      <alignmen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176" fontId="6" fillId="0" borderId="46" xfId="0" applyNumberFormat="1" applyFont="1" applyBorder="1" applyAlignment="1">
      <alignment horizontal="right" vertical="center"/>
    </xf>
    <xf numFmtId="176" fontId="6" fillId="0" borderId="12" xfId="0" applyNumberFormat="1" applyFont="1" applyBorder="1" applyAlignment="1">
      <alignment horizontal="right" vertical="center"/>
    </xf>
    <xf numFmtId="180" fontId="3" fillId="0" borderId="47" xfId="0" applyNumberFormat="1" applyFont="1" applyFill="1" applyBorder="1" applyAlignment="1">
      <alignment horizontal="center" vertical="center"/>
    </xf>
    <xf numFmtId="180" fontId="3" fillId="0" borderId="44" xfId="0" applyNumberFormat="1" applyFont="1" applyFill="1" applyBorder="1" applyAlignment="1">
      <alignment horizontal="center" vertical="center"/>
    </xf>
    <xf numFmtId="180" fontId="3" fillId="0" borderId="54" xfId="0" applyNumberFormat="1" applyFont="1" applyFill="1" applyBorder="1" applyAlignment="1">
      <alignment horizontal="center" vertical="center"/>
    </xf>
    <xf numFmtId="180" fontId="3" fillId="34" borderId="47" xfId="0" applyNumberFormat="1" applyFont="1" applyFill="1" applyBorder="1" applyAlignment="1">
      <alignment vertical="center"/>
    </xf>
    <xf numFmtId="180" fontId="3" fillId="34" borderId="44" xfId="0" applyNumberFormat="1" applyFont="1" applyFill="1" applyBorder="1" applyAlignment="1">
      <alignment vertical="center"/>
    </xf>
    <xf numFmtId="180" fontId="3" fillId="34" borderId="48" xfId="0" applyNumberFormat="1" applyFont="1" applyFill="1" applyBorder="1" applyAlignment="1">
      <alignment vertical="center"/>
    </xf>
    <xf numFmtId="180" fontId="6" fillId="0" borderId="47" xfId="0" applyNumberFormat="1" applyFont="1" applyFill="1" applyBorder="1" applyAlignment="1">
      <alignment vertical="center"/>
    </xf>
    <xf numFmtId="180" fontId="6" fillId="0" borderId="44" xfId="0" applyNumberFormat="1" applyFont="1" applyFill="1" applyBorder="1" applyAlignment="1">
      <alignment vertical="center"/>
    </xf>
    <xf numFmtId="180" fontId="6" fillId="0" borderId="54" xfId="0" applyNumberFormat="1" applyFont="1" applyFill="1" applyBorder="1" applyAlignment="1">
      <alignment vertical="center"/>
    </xf>
    <xf numFmtId="180" fontId="6" fillId="0" borderId="47" xfId="0" applyNumberFormat="1" applyFont="1" applyFill="1" applyBorder="1" applyAlignment="1">
      <alignment horizontal="center" vertical="center"/>
    </xf>
    <xf numFmtId="180" fontId="6" fillId="0" borderId="44" xfId="0" applyNumberFormat="1" applyFont="1" applyFill="1" applyBorder="1" applyAlignment="1">
      <alignment horizontal="center" vertical="center"/>
    </xf>
    <xf numFmtId="180" fontId="6" fillId="0" borderId="54" xfId="0" applyNumberFormat="1" applyFont="1" applyFill="1" applyBorder="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24" xfId="0" applyFont="1" applyBorder="1" applyAlignment="1">
      <alignment horizontal="distributed" vertical="center"/>
    </xf>
    <xf numFmtId="180" fontId="6" fillId="0" borderId="38" xfId="0" applyNumberFormat="1" applyFont="1" applyFill="1" applyBorder="1" applyAlignment="1">
      <alignment vertical="center"/>
    </xf>
    <xf numFmtId="180" fontId="6" fillId="0" borderId="17" xfId="0" applyNumberFormat="1" applyFont="1" applyFill="1" applyBorder="1" applyAlignment="1">
      <alignment vertical="center"/>
    </xf>
    <xf numFmtId="180" fontId="6" fillId="0" borderId="18" xfId="0" applyNumberFormat="1" applyFont="1" applyFill="1" applyBorder="1" applyAlignment="1">
      <alignment vertical="center"/>
    </xf>
    <xf numFmtId="180" fontId="6" fillId="0" borderId="38" xfId="0" applyNumberFormat="1" applyFont="1" applyFill="1" applyBorder="1" applyAlignment="1">
      <alignment horizontal="center" vertical="center"/>
    </xf>
    <xf numFmtId="180" fontId="6" fillId="0" borderId="17" xfId="0" applyNumberFormat="1" applyFont="1" applyFill="1" applyBorder="1" applyAlignment="1">
      <alignment horizontal="center" vertical="center"/>
    </xf>
    <xf numFmtId="180" fontId="6" fillId="0" borderId="18" xfId="0" applyNumberFormat="1" applyFont="1" applyFill="1" applyBorder="1" applyAlignment="1">
      <alignment horizontal="center" vertical="center"/>
    </xf>
    <xf numFmtId="180" fontId="3" fillId="0" borderId="37" xfId="0" applyNumberFormat="1" applyFont="1" applyFill="1" applyBorder="1" applyAlignment="1">
      <alignment vertical="center"/>
    </xf>
    <xf numFmtId="180" fontId="3" fillId="0" borderId="17" xfId="0" applyNumberFormat="1" applyFont="1" applyFill="1" applyBorder="1" applyAlignment="1">
      <alignment vertical="center"/>
    </xf>
    <xf numFmtId="180" fontId="3" fillId="0" borderId="18" xfId="0" applyNumberFormat="1" applyFont="1" applyFill="1" applyBorder="1" applyAlignment="1">
      <alignment vertical="center"/>
    </xf>
    <xf numFmtId="0" fontId="3" fillId="0" borderId="47" xfId="0" applyFont="1" applyBorder="1" applyAlignment="1">
      <alignment horizontal="distributed" vertical="center" shrinkToFit="1"/>
    </xf>
    <xf numFmtId="0" fontId="3" fillId="0" borderId="48" xfId="0" applyFont="1" applyBorder="1" applyAlignment="1">
      <alignment horizontal="distributed" vertical="center" shrinkToFit="1"/>
    </xf>
    <xf numFmtId="0" fontId="3" fillId="34" borderId="29"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56" xfId="0" applyFont="1" applyFill="1" applyBorder="1" applyAlignment="1">
      <alignment horizontal="center" vertical="center" wrapText="1"/>
    </xf>
    <xf numFmtId="180" fontId="3" fillId="34" borderId="38" xfId="0" applyNumberFormat="1" applyFont="1" applyFill="1" applyBorder="1" applyAlignment="1">
      <alignment vertical="center"/>
    </xf>
    <xf numFmtId="180" fontId="3" fillId="34" borderId="17" xfId="0" applyNumberFormat="1" applyFont="1" applyFill="1" applyBorder="1" applyAlignment="1">
      <alignment vertical="center"/>
    </xf>
    <xf numFmtId="180" fontId="3" fillId="34" borderId="39" xfId="0" applyNumberFormat="1" applyFont="1" applyFill="1" applyBorder="1" applyAlignment="1">
      <alignment vertical="center"/>
    </xf>
    <xf numFmtId="180" fontId="3" fillId="0" borderId="38" xfId="0" applyNumberFormat="1" applyFont="1" applyFill="1" applyBorder="1" applyAlignment="1">
      <alignment vertical="center"/>
    </xf>
    <xf numFmtId="180" fontId="3" fillId="0" borderId="38" xfId="0" applyNumberFormat="1" applyFont="1" applyFill="1" applyBorder="1" applyAlignment="1">
      <alignment horizontal="center" vertical="center"/>
    </xf>
    <xf numFmtId="180" fontId="3" fillId="0" borderId="17" xfId="0" applyNumberFormat="1" applyFont="1" applyFill="1" applyBorder="1" applyAlignment="1">
      <alignment horizontal="center" vertical="center"/>
    </xf>
    <xf numFmtId="180" fontId="3" fillId="0" borderId="18" xfId="0" applyNumberFormat="1" applyFont="1" applyFill="1" applyBorder="1" applyAlignment="1">
      <alignment horizontal="center" vertical="center"/>
    </xf>
    <xf numFmtId="180" fontId="3" fillId="0" borderId="47" xfId="0" applyNumberFormat="1" applyFont="1" applyFill="1" applyBorder="1" applyAlignment="1">
      <alignment vertical="center"/>
    </xf>
    <xf numFmtId="180" fontId="3" fillId="0" borderId="44" xfId="0" applyNumberFormat="1" applyFont="1" applyFill="1" applyBorder="1" applyAlignment="1">
      <alignment vertical="center"/>
    </xf>
    <xf numFmtId="180" fontId="3" fillId="0" borderId="54" xfId="0" applyNumberFormat="1" applyFont="1" applyFill="1" applyBorder="1" applyAlignment="1">
      <alignment vertical="center"/>
    </xf>
    <xf numFmtId="0" fontId="3" fillId="0" borderId="3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43" xfId="0" applyNumberFormat="1" applyFont="1" applyFill="1" applyBorder="1" applyAlignment="1">
      <alignment vertical="center"/>
    </xf>
    <xf numFmtId="0" fontId="3" fillId="0" borderId="23"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24"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25" xfId="0" applyFont="1" applyBorder="1" applyAlignment="1">
      <alignment horizontal="distributed" vertical="center" indent="1"/>
    </xf>
    <xf numFmtId="0" fontId="5" fillId="0" borderId="0" xfId="0" applyFont="1" applyBorder="1" applyAlignment="1">
      <alignment vertical="center"/>
    </xf>
    <xf numFmtId="0" fontId="6" fillId="0" borderId="0" xfId="0" applyFont="1" applyAlignment="1">
      <alignment horizontal="left" vertical="top" wrapText="1"/>
    </xf>
    <xf numFmtId="0" fontId="66" fillId="0" borderId="0" xfId="0" applyFont="1" applyAlignment="1">
      <alignment horizontal="justify" vertical="justify" wrapText="1"/>
    </xf>
    <xf numFmtId="0" fontId="6" fillId="0" borderId="0" xfId="0" applyFont="1" applyAlignment="1">
      <alignment horizontal="left" vertical="center" wrapText="1"/>
    </xf>
    <xf numFmtId="182" fontId="9" fillId="0" borderId="0" xfId="0" applyNumberFormat="1"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horizontal="left"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shrinkToFi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2"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参考（１）：減債基金の積立不足の状況</a:t>
            </a: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322"/>
          <c:y val="-0.0265"/>
        </c:manualLayout>
      </c:layout>
      <c:spPr>
        <a:noFill/>
        <a:ln w="3175">
          <a:noFill/>
        </a:ln>
      </c:spPr>
    </c:title>
    <c:plotArea>
      <c:layout>
        <c:manualLayout>
          <c:xMode val="edge"/>
          <c:yMode val="edge"/>
          <c:x val="0.11525"/>
          <c:y val="0.146"/>
          <c:w val="0.864"/>
          <c:h val="0.843"/>
        </c:manualLayout>
      </c:layout>
      <c:barChart>
        <c:barDir val="bar"/>
        <c:grouping val="stacked"/>
        <c:varyColors val="0"/>
        <c:ser>
          <c:idx val="2"/>
          <c:order val="0"/>
          <c:tx>
            <c:strRef>
              <c:f>'基金の状況'!$AN$66</c:f>
              <c:strCache>
                <c:ptCount val="1"/>
                <c:pt idx="0">
                  <c:v>その他（臨財債等以外）</c:v>
                </c:pt>
              </c:strCache>
            </c:strRef>
          </c:tx>
          <c:spPr>
            <a:solidFill>
              <a:srgbClr val="8EB4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8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２，１７９</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１，６６５</a:t>
                    </a:r>
                  </a:p>
                </c:rich>
              </c:tx>
              <c:numFmt formatCode="General" sourceLinked="1"/>
              <c:spPr>
                <a:solidFill>
                  <a:srgbClr val="FFFFFF"/>
                </a:solid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その他（臨財債等以外）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１，５５６</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1"/>
            <c:showPercent val="0"/>
            <c:separator>
</c:separator>
          </c:dLbls>
          <c:cat>
            <c:strRef>
              <c:f>'基金の状況'!$AO$63:$AP$63</c:f>
              <c:strCache/>
            </c:strRef>
          </c:cat>
          <c:val>
            <c:numRef>
              <c:f>'基金の状況'!$AO$66:$AP$66</c:f>
              <c:numCache/>
            </c:numRef>
          </c:val>
        </c:ser>
        <c:ser>
          <c:idx val="3"/>
          <c:order val="1"/>
          <c:tx>
            <c:strRef>
              <c:f>'基金の状況'!$AN$67</c:f>
              <c:strCache>
                <c:ptCount val="1"/>
                <c:pt idx="0">
                  <c:v>積立不足額</c:v>
                </c:pt>
              </c:strCache>
            </c:strRef>
          </c:tx>
          <c:spPr>
            <a:pattFill prst="pct5">
              <a:fgClr>
                <a:srgbClr val="4F81BD"/>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'基金の状況'!$AO$67:$AP$67</c:f>
              <c:numCache/>
            </c:numRef>
          </c:val>
        </c:ser>
        <c:ser>
          <c:idx val="4"/>
          <c:order val="2"/>
          <c:tx>
            <c:strRef>
              <c:f>'基金の状況'!$AN$68</c:f>
              <c:strCache>
                <c:ptCount val="1"/>
                <c:pt idx="0">
                  <c:v>臨財債等</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254061"/>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６３８</a:t>
                    </a:r>
                  </a:p>
                </c:rich>
              </c:tx>
              <c:numFmt formatCode="General" sourceLinked="1"/>
              <c:spPr>
                <a:solidFill>
                  <a:srgbClr val="FFFFFF"/>
                </a:solidFill>
                <a:ln w="3175">
                  <a:no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２００</a:t>
                    </a:r>
                  </a:p>
                </c:rich>
              </c:tx>
              <c:numFmt formatCode="General" sourceLinked="1"/>
              <c:spPr>
                <a:solidFill>
                  <a:srgbClr val="FFFFFF"/>
                </a:solidFill>
                <a:ln w="3175">
                  <a:noFill/>
                </a:ln>
              </c:spPr>
              <c:dLblPos val="inEnd"/>
              <c:showLegendKey val="0"/>
              <c:showVal val="0"/>
              <c:showBubbleSize val="0"/>
              <c:showCatName val="1"/>
              <c:showSerName val="0"/>
              <c:showPercent val="0"/>
            </c:dLbl>
            <c:dLbl>
              <c:idx val="2"/>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１０９</a:t>
                    </a:r>
                  </a:p>
                </c:rich>
              </c:tx>
              <c:numFmt formatCode="General" sourceLinked="1"/>
              <c:spPr>
                <a:solidFill>
                  <a:srgbClr val="FFFFFF"/>
                </a:solidFill>
                <a:ln w="3175">
                  <a:noFill/>
                </a:ln>
              </c:spPr>
              <c:dLblPos val="inEnd"/>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900" b="0" i="0" u="none" baseline="0">
                    <a:solidFill>
                      <a:srgbClr val="000000"/>
                    </a:solidFill>
                    <a:latin typeface="ＭＳ Ｐゴシック"/>
                    <a:ea typeface="ＭＳ Ｐゴシック"/>
                    <a:cs typeface="ＭＳ Ｐゴシック"/>
                  </a:defRPr>
                </a:pPr>
              </a:p>
            </c:txPr>
            <c:dLblPos val="inEnd"/>
            <c:showLegendKey val="0"/>
            <c:showVal val="1"/>
            <c:showBubbleSize val="0"/>
            <c:showCatName val="0"/>
            <c:showSerName val="1"/>
            <c:showPercent val="0"/>
            <c:separator>
</c:separator>
          </c:dLbls>
          <c:cat>
            <c:strRef>
              <c:f>'基金の状況'!$AO$63:$AP$63</c:f>
              <c:strCache/>
            </c:strRef>
          </c:cat>
          <c:val>
            <c:numRef>
              <c:f>'基金の状況'!$AO$68:$AP$68</c:f>
              <c:numCache/>
            </c:numRef>
          </c:val>
        </c:ser>
        <c:ser>
          <c:idx val="5"/>
          <c:order val="3"/>
          <c:tx>
            <c:strRef>
              <c:f>'基金の状況'!$AN$69</c:f>
              <c:strCache>
                <c:ptCount val="1"/>
                <c:pt idx="0">
                  <c:v>積立不足額</c:v>
                </c:pt>
              </c:strCache>
            </c:strRef>
          </c:tx>
          <c:spPr>
            <a:pattFill prst="pct5">
              <a:fgClr>
                <a:srgbClr val="4F81BD"/>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'基金の状況'!$AO$69:$AP$69</c:f>
              <c:numCache/>
            </c:numRef>
          </c:val>
        </c:ser>
        <c:overlap val="100"/>
        <c:gapWidth val="200"/>
        <c:axId val="48145624"/>
        <c:axId val="30657433"/>
      </c:barChart>
      <c:catAx>
        <c:axId val="48145624"/>
        <c:scaling>
          <c:orientation val="minMax"/>
        </c:scaling>
        <c:axPos val="r"/>
        <c:delete val="0"/>
        <c:numFmt formatCode="General" sourceLinked="1"/>
        <c:majorTickMark val="none"/>
        <c:minorTickMark val="none"/>
        <c:tickLblPos val="none"/>
        <c:spPr>
          <a:ln w="3175">
            <a:solidFill>
              <a:srgbClr val="000000"/>
            </a:solidFill>
          </a:ln>
        </c:spPr>
        <c:crossAx val="30657433"/>
        <c:crosses val="autoZero"/>
        <c:auto val="1"/>
        <c:lblOffset val="100"/>
        <c:tickLblSkip val="1"/>
        <c:noMultiLvlLbl val="0"/>
      </c:catAx>
      <c:valAx>
        <c:axId val="30657433"/>
        <c:scaling>
          <c:orientation val="maxMin"/>
          <c:max val="5000"/>
          <c:min val="-2000"/>
        </c:scaling>
        <c:axPos val="b"/>
        <c:delete val="0"/>
        <c:numFmt formatCode="General" sourceLinked="1"/>
        <c:majorTickMark val="none"/>
        <c:minorTickMark val="none"/>
        <c:tickLblPos val="none"/>
        <c:spPr>
          <a:ln w="3175">
            <a:noFill/>
          </a:ln>
        </c:spPr>
        <c:crossAx val="4814562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5875"/>
          <c:h val="0.95875"/>
        </c:manualLayout>
      </c:layout>
      <c:barChart>
        <c:barDir val="bar"/>
        <c:grouping val="clustered"/>
        <c:varyColors val="0"/>
        <c:ser>
          <c:idx val="0"/>
          <c:order val="0"/>
          <c:tx>
            <c:strRef>
              <c:f>'基金の状況'!$AN$64</c:f>
              <c:strCache>
                <c:ptCount val="1"/>
                <c:pt idx="0">
                  <c:v>繰上償還等</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'基金の状況'!$AO$63:$AP$63</c:f>
              <c:strCache/>
            </c:strRef>
          </c:cat>
          <c:val>
            <c:numRef>
              <c:f>'基金の状況'!$AO$64:$AP$64</c:f>
              <c:numCache/>
            </c:numRef>
          </c:val>
        </c:ser>
        <c:gapWidth val="200"/>
        <c:axId val="7481442"/>
        <c:axId val="224115"/>
      </c:barChart>
      <c:catAx>
        <c:axId val="7481442"/>
        <c:scaling>
          <c:orientation val="minMax"/>
        </c:scaling>
        <c:axPos val="l"/>
        <c:delete val="1"/>
        <c:majorTickMark val="out"/>
        <c:minorTickMark val="none"/>
        <c:tickLblPos val="nextTo"/>
        <c:crossAx val="224115"/>
        <c:crosses val="autoZero"/>
        <c:auto val="1"/>
        <c:lblOffset val="100"/>
        <c:tickLblSkip val="1"/>
        <c:noMultiLvlLbl val="0"/>
      </c:catAx>
      <c:valAx>
        <c:axId val="224115"/>
        <c:scaling>
          <c:orientation val="minMax"/>
        </c:scaling>
        <c:axPos val="b"/>
        <c:delete val="1"/>
        <c:majorTickMark val="out"/>
        <c:minorTickMark val="none"/>
        <c:tickLblPos val="nextTo"/>
        <c:crossAx val="748144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7075"/>
          <c:w val="0.9865"/>
          <c:h val="0.93325"/>
        </c:manualLayout>
      </c:layout>
      <c:barChart>
        <c:barDir val="bar"/>
        <c:grouping val="stacked"/>
        <c:varyColors val="0"/>
        <c:ser>
          <c:idx val="0"/>
          <c:order val="0"/>
          <c:tx>
            <c:strRef>
              <c:f>'基金の状況'!$AN$66</c:f>
              <c:strCache>
                <c:ptCount val="1"/>
                <c:pt idx="0">
                  <c:v>その他（臨財債等以外）</c:v>
                </c:pt>
              </c:strCache>
            </c:strRef>
          </c:tx>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12700">
                <a:solidFill>
                  <a:srgbClr val="000000"/>
                </a:solidFill>
              </a:ln>
            </c:spPr>
          </c:dPt>
          <c:dLbls>
            <c:dLbl>
              <c:idx val="0"/>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その他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（臨財債等以外）</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1"/>
            <c:showPercent val="0"/>
            <c:separator>
</c:separator>
          </c:dLbls>
          <c:cat>
            <c:strLit>
              <c:ptCount val="1"/>
              <c:pt idx="0">
                <c:v>　</c:v>
              </c:pt>
            </c:strLit>
          </c:cat>
          <c:val>
            <c:numRef>
              <c:f>'基金の状況'!$AP$66</c:f>
              <c:numCache/>
            </c:numRef>
          </c:val>
        </c:ser>
        <c:ser>
          <c:idx val="1"/>
          <c:order val="1"/>
          <c:tx>
            <c:strRef>
              <c:f>'基金の状況'!$AN$67</c:f>
              <c:strCache>
                <c:ptCount val="1"/>
                <c:pt idx="0">
                  <c:v>積立不足額</c:v>
                </c:pt>
              </c:strCache>
            </c:strRef>
          </c:tx>
          <c:spPr>
            <a:pattFill prst="pct5">
              <a:fgClr>
                <a:srgbClr val="376092"/>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c:v>
              </c:pt>
            </c:strLit>
          </c:cat>
          <c:val>
            <c:numRef>
              <c:f>'基金の状況'!$AP$67</c:f>
              <c:numCache/>
            </c:numRef>
          </c:val>
        </c:ser>
        <c:ser>
          <c:idx val="2"/>
          <c:order val="2"/>
          <c:tx>
            <c:strRef>
              <c:f>'基金の状況'!$AN$68</c:f>
              <c:strCache>
                <c:ptCount val="1"/>
                <c:pt idx="0">
                  <c:v>臨財債等</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臨財債等</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1"/>
            <c:showPercent val="0"/>
            <c:separator>
</c:separator>
          </c:dLbls>
          <c:cat>
            <c:strLit>
              <c:ptCount val="1"/>
              <c:pt idx="0">
                <c:v>　</c:v>
              </c:pt>
            </c:strLit>
          </c:cat>
          <c:val>
            <c:numRef>
              <c:f>'基金の状況'!$AP$68</c:f>
              <c:numCache/>
            </c:numRef>
          </c:val>
        </c:ser>
        <c:ser>
          <c:idx val="3"/>
          <c:order val="3"/>
          <c:tx>
            <c:strRef>
              <c:f>'基金の状況'!$AN$69</c:f>
              <c:strCache>
                <c:ptCount val="1"/>
                <c:pt idx="0">
                  <c:v>積立不足額</c:v>
                </c:pt>
              </c:strCache>
            </c:strRef>
          </c:tx>
          <c:spPr>
            <a:pattFill prst="pct5">
              <a:fgClr>
                <a:srgbClr val="376092"/>
              </a:fgClr>
              <a:bgClr>
                <a:srgbClr val="FFFFFF"/>
              </a:bgClr>
            </a:patt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　</c:v>
              </c:pt>
            </c:strLit>
          </c:cat>
          <c:val>
            <c:numRef>
              <c:f>'基金の状況'!$AP$69</c:f>
              <c:numCache/>
            </c:numRef>
          </c:val>
        </c:ser>
        <c:overlap val="100"/>
        <c:axId val="2017036"/>
        <c:axId val="18153325"/>
      </c:barChart>
      <c:catAx>
        <c:axId val="2017036"/>
        <c:scaling>
          <c:orientation val="minMax"/>
        </c:scaling>
        <c:axPos val="r"/>
        <c:delete val="0"/>
        <c:numFmt formatCode="General" sourceLinked="1"/>
        <c:majorTickMark val="out"/>
        <c:minorTickMark val="none"/>
        <c:tickLblPos val="nextTo"/>
        <c:spPr>
          <a:ln w="3175">
            <a:solidFill>
              <a:srgbClr val="808080"/>
            </a:solidFill>
          </a:ln>
        </c:spPr>
        <c:crossAx val="18153325"/>
        <c:crosses val="autoZero"/>
        <c:auto val="1"/>
        <c:lblOffset val="100"/>
        <c:tickLblSkip val="1"/>
        <c:noMultiLvlLbl val="0"/>
      </c:catAx>
      <c:valAx>
        <c:axId val="18153325"/>
        <c:scaling>
          <c:orientation val="maxMin"/>
        </c:scaling>
        <c:axPos val="b"/>
        <c:delete val="1"/>
        <c:majorTickMark val="out"/>
        <c:minorTickMark val="none"/>
        <c:tickLblPos val="nextTo"/>
        <c:crossAx val="2017036"/>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44"/>
          <c:w val="0.976"/>
          <c:h val="0.9505"/>
        </c:manualLayout>
      </c:layout>
      <c:barChart>
        <c:barDir val="bar"/>
        <c:grouping val="stacked"/>
        <c:varyColors val="0"/>
        <c:ser>
          <c:idx val="0"/>
          <c:order val="0"/>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既算入額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４，１９８</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'臨財債等について'!$AZ$16:$BA$16</c:f>
              <c:numCache/>
            </c:numRef>
          </c:val>
        </c:ser>
        <c:ser>
          <c:idx val="1"/>
          <c:order val="1"/>
          <c:spPr>
            <a:solidFill>
              <a:srgbClr val="C0504D"/>
            </a:solid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F2F2"/>
              </a:solidFill>
              <a:ln w="12700">
                <a:solidFill>
                  <a:srgbClr val="000000"/>
                </a:solidFill>
              </a:ln>
            </c:spPr>
          </c:dPt>
          <c:dPt>
            <c:idx val="1"/>
            <c:invertIfNegative val="0"/>
            <c:spPr>
              <a:pattFill prst="pct10">
                <a:fgClr>
                  <a:srgbClr val="4F81BD"/>
                </a:fgClr>
                <a:bgClr>
                  <a:srgbClr val="FFFFFF"/>
                </a:bgClr>
              </a:pattFill>
              <a:ln w="12700">
                <a:solidFill>
                  <a:srgbClr val="000000"/>
                </a:solidFill>
              </a:ln>
            </c:spPr>
          </c:dPt>
          <c:val>
            <c:numRef>
              <c:f>'臨財債等について'!$AZ$17:$BA$17</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C0504D"/>
                </a:fgClr>
                <a:bgClr>
                  <a:srgbClr val="FFFFFF"/>
                </a:bgClr>
              </a:pattFill>
              <a:ln w="12700">
                <a:solidFill>
                  <a:srgbClr val="000000"/>
                </a:solidFill>
                <a:prstDash val="dash"/>
              </a:ln>
            </c:spPr>
          </c:dPt>
          <c:dPt>
            <c:idx val="1"/>
            <c:invertIfNegative val="0"/>
            <c:spPr>
              <a:solidFill>
                <a:srgbClr val="B7DEE8"/>
              </a:solidFill>
              <a:ln w="12700">
                <a:solidFill>
                  <a:srgbClr val="000000"/>
                </a:solidFill>
              </a:ln>
            </c:spPr>
          </c:dPt>
          <c:dLbls>
            <c:dLbl>
              <c:idx val="0"/>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算入対象外</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２，０８５</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latin typeface="ＭＳ Ｐゴシック"/>
                        <a:ea typeface="ＭＳ Ｐゴシック"/>
                        <a:cs typeface="ＭＳ Ｐゴシック"/>
                      </a:rPr>
                      <a:t>エ</a:t>
                    </a:r>
                    <a:r>
                      <a:rPr lang="en-US" cap="none" sz="85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'臨財債等について'!$AZ$18:$BA$18</c:f>
              <c:numCache/>
            </c:numRef>
          </c:val>
        </c:ser>
        <c:overlap val="100"/>
        <c:gapWidth val="60"/>
        <c:axId val="29162198"/>
        <c:axId val="61133191"/>
      </c:barChart>
      <c:catAx>
        <c:axId val="29162198"/>
        <c:scaling>
          <c:orientation val="minMax"/>
        </c:scaling>
        <c:axPos val="l"/>
        <c:delete val="1"/>
        <c:majorTickMark val="out"/>
        <c:minorTickMark val="none"/>
        <c:tickLblPos val="nextTo"/>
        <c:crossAx val="61133191"/>
        <c:crosses val="autoZero"/>
        <c:auto val="1"/>
        <c:lblOffset val="100"/>
        <c:tickLblSkip val="1"/>
        <c:noMultiLvlLbl val="0"/>
      </c:catAx>
      <c:valAx>
        <c:axId val="61133191"/>
        <c:scaling>
          <c:orientation val="minMax"/>
        </c:scaling>
        <c:axPos val="b"/>
        <c:delete val="1"/>
        <c:majorTickMark val="out"/>
        <c:minorTickMark val="none"/>
        <c:tickLblPos val="nextTo"/>
        <c:crossAx val="2916219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4375"/>
          <c:w val="0.98275"/>
          <c:h val="0.95075"/>
        </c:manualLayout>
      </c:layout>
      <c:barChart>
        <c:barDir val="bar"/>
        <c:grouping val="stacked"/>
        <c:varyColors val="0"/>
        <c:ser>
          <c:idx val="0"/>
          <c:order val="0"/>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7F7F7F"/>
              </a:solidFill>
              <a:ln w="12700">
                <a:solidFill>
                  <a:srgbClr val="000000"/>
                </a:solidFill>
              </a:ln>
            </c:spPr>
          </c:dPt>
          <c:dLbls>
            <c:dLbl>
              <c:idx val="0"/>
              <c:layout>
                <c:manualLayout>
                  <c:x val="0"/>
                  <c:y val="0"/>
                </c:manualLayout>
              </c:layout>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既算入額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４，８９４</a:t>
                    </a:r>
                    <a:r>
                      <a:rPr lang="en-US" cap="none" sz="900" b="0" i="0" u="none" baseline="0">
                        <a:solidFill>
                          <a:srgbClr val="000000"/>
                        </a:solidFill>
                      </a:rPr>
                      <a:t>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'臨財債等について'!$AZ$38:$BA$38</c:f>
              <c:numCache/>
            </c:numRef>
          </c:val>
        </c:ser>
        <c:ser>
          <c:idx val="1"/>
          <c:order val="1"/>
          <c:spPr>
            <a:solidFill>
              <a:srgbClr val="C0504D"/>
            </a:solidFill>
            <a:ln w="12700">
              <a:solidFill>
                <a:srgbClr val="000000"/>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2F2F2"/>
              </a:solidFill>
              <a:ln w="12700">
                <a:solidFill>
                  <a:srgbClr val="000000"/>
                </a:solidFill>
              </a:ln>
            </c:spPr>
          </c:dPt>
          <c:dPt>
            <c:idx val="1"/>
            <c:invertIfNegative val="0"/>
            <c:spPr>
              <a:pattFill prst="pct10">
                <a:fgClr>
                  <a:srgbClr val="4F81BD"/>
                </a:fgClr>
                <a:bgClr>
                  <a:srgbClr val="FFFFFF"/>
                </a:bgClr>
              </a:pattFill>
              <a:ln w="12700">
                <a:solidFill>
                  <a:srgbClr val="000000"/>
                </a:solidFill>
              </a:ln>
            </c:spPr>
          </c:dPt>
          <c:val>
            <c:numRef>
              <c:f>'臨財債等について'!$AZ$39:$BA$39</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5">
                <a:fgClr>
                  <a:srgbClr val="C0504D"/>
                </a:fgClr>
                <a:bgClr>
                  <a:srgbClr val="FFFFFF"/>
                </a:bgClr>
              </a:pattFill>
              <a:ln w="12700">
                <a:solidFill>
                  <a:srgbClr val="000000"/>
                </a:solidFill>
                <a:prstDash val="dash"/>
              </a:ln>
            </c:spPr>
          </c:dPt>
          <c:dPt>
            <c:idx val="1"/>
            <c:invertIfNegative val="0"/>
            <c:spPr>
              <a:solidFill>
                <a:srgbClr val="B7DEE8"/>
              </a:solidFill>
              <a:ln w="12700">
                <a:solidFill>
                  <a:srgbClr val="000000"/>
                </a:solidFill>
              </a:ln>
            </c:spPr>
          </c:dPt>
          <c:dLbls>
            <c:dLbl>
              <c:idx val="0"/>
              <c:layout>
                <c:manualLayout>
                  <c:x val="0"/>
                  <c:y val="0"/>
                </c:manualLayout>
              </c:layout>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算入対象外</a:t>
                    </a:r>
                    <a:r>
                      <a:rPr lang="en-US" cap="none" sz="850" b="0" i="0" u="none" baseline="0">
                        <a:solidFill>
                          <a:srgbClr val="000000"/>
                        </a:solidFill>
                      </a:rPr>
                      <a:t>
</a:t>
                    </a:r>
                    <a:r>
                      <a:rPr lang="en-US" cap="none" sz="850" b="0" i="0" u="none" baseline="0">
                        <a:solidFill>
                          <a:srgbClr val="000000"/>
                        </a:solidFill>
                        <a:latin typeface="ＭＳ Ｐゴシック"/>
                        <a:ea typeface="ＭＳ Ｐゴシック"/>
                        <a:cs typeface="ＭＳ Ｐゴシック"/>
                      </a:rPr>
                      <a:t>２，０４２</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latin typeface="ＭＳ Ｐゴシック"/>
                        <a:ea typeface="ＭＳ Ｐゴシック"/>
                        <a:cs typeface="ＭＳ Ｐゴシック"/>
                      </a:rPr>
                      <a:t>エ</a:t>
                    </a:r>
                    <a:r>
                      <a:rPr lang="en-US" cap="none" sz="85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val>
            <c:numRef>
              <c:f>'臨財債等について'!$AZ$40:$BA$40</c:f>
              <c:numCache/>
            </c:numRef>
          </c:val>
        </c:ser>
        <c:overlap val="100"/>
        <c:gapWidth val="60"/>
        <c:axId val="13327808"/>
        <c:axId val="52841409"/>
      </c:barChart>
      <c:catAx>
        <c:axId val="13327808"/>
        <c:scaling>
          <c:orientation val="minMax"/>
        </c:scaling>
        <c:axPos val="l"/>
        <c:delete val="1"/>
        <c:majorTickMark val="out"/>
        <c:minorTickMark val="none"/>
        <c:tickLblPos val="nextTo"/>
        <c:crossAx val="52841409"/>
        <c:crosses val="autoZero"/>
        <c:auto val="1"/>
        <c:lblOffset val="100"/>
        <c:tickLblSkip val="1"/>
        <c:noMultiLvlLbl val="0"/>
      </c:catAx>
      <c:valAx>
        <c:axId val="52841409"/>
        <c:scaling>
          <c:orientation val="minMax"/>
        </c:scaling>
        <c:axPos val="b"/>
        <c:delete val="1"/>
        <c:majorTickMark val="out"/>
        <c:minorTickMark val="none"/>
        <c:tickLblPos val="nextTo"/>
        <c:crossAx val="1332780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0</xdr:row>
      <xdr:rowOff>19050</xdr:rowOff>
    </xdr:from>
    <xdr:to>
      <xdr:col>25</xdr:col>
      <xdr:colOff>0</xdr:colOff>
      <xdr:row>1</xdr:row>
      <xdr:rowOff>161925</xdr:rowOff>
    </xdr:to>
    <xdr:sp>
      <xdr:nvSpPr>
        <xdr:cNvPr id="1" name="AutoShape 5"/>
        <xdr:cNvSpPr>
          <a:spLocks/>
        </xdr:cNvSpPr>
      </xdr:nvSpPr>
      <xdr:spPr>
        <a:xfrm>
          <a:off x="1238250" y="19050"/>
          <a:ext cx="4314825" cy="323850"/>
        </a:xfrm>
        <a:prstGeom prst="roundRect">
          <a:avLst/>
        </a:prstGeom>
        <a:solidFill>
          <a:srgbClr val="FFFF00"/>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◆府債の状況（平成２４年度決算全会計ベース）◆</a:t>
          </a:r>
        </a:p>
      </xdr:txBody>
    </xdr:sp>
    <xdr:clientData/>
  </xdr:twoCellAnchor>
  <xdr:twoCellAnchor>
    <xdr:from>
      <xdr:col>10</xdr:col>
      <xdr:colOff>95250</xdr:colOff>
      <xdr:row>18</xdr:row>
      <xdr:rowOff>0</xdr:rowOff>
    </xdr:from>
    <xdr:to>
      <xdr:col>27</xdr:col>
      <xdr:colOff>95250</xdr:colOff>
      <xdr:row>18</xdr:row>
      <xdr:rowOff>0</xdr:rowOff>
    </xdr:to>
    <xdr:sp>
      <xdr:nvSpPr>
        <xdr:cNvPr id="2" name="AutoShape 8"/>
        <xdr:cNvSpPr>
          <a:spLocks/>
        </xdr:cNvSpPr>
      </xdr:nvSpPr>
      <xdr:spPr>
        <a:xfrm>
          <a:off x="2505075" y="3305175"/>
          <a:ext cx="3562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14</xdr:row>
      <xdr:rowOff>95250</xdr:rowOff>
    </xdr:from>
    <xdr:to>
      <xdr:col>29</xdr:col>
      <xdr:colOff>114300</xdr:colOff>
      <xdr:row>22</xdr:row>
      <xdr:rowOff>0</xdr:rowOff>
    </xdr:to>
    <xdr:sp>
      <xdr:nvSpPr>
        <xdr:cNvPr id="3" name="AutoShape 9"/>
        <xdr:cNvSpPr>
          <a:spLocks/>
        </xdr:cNvSpPr>
      </xdr:nvSpPr>
      <xdr:spPr>
        <a:xfrm>
          <a:off x="238125" y="2676525"/>
          <a:ext cx="6267450" cy="1352550"/>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平成</a:t>
          </a:r>
          <a:r>
            <a:rPr lang="en-US" cap="none" sz="800" b="0" i="0" u="none" baseline="0">
              <a:solidFill>
                <a:srgbClr val="000000"/>
              </a:solidFill>
            </a:rPr>
            <a:t>21</a:t>
          </a:r>
          <a:r>
            <a:rPr lang="en-US" cap="none" sz="800" b="0" i="0" u="none" baseline="0">
              <a:solidFill>
                <a:srgbClr val="000000"/>
              </a:solidFill>
            </a:rPr>
            <a:t>年</a:t>
          </a:r>
          <a:r>
            <a:rPr lang="en-US" cap="none" sz="800" b="0" i="0" u="none" baseline="0">
              <a:solidFill>
                <a:srgbClr val="000000"/>
              </a:solidFill>
            </a:rPr>
            <a:t>4</a:t>
          </a:r>
          <a:r>
            <a:rPr lang="en-US" cap="none" sz="800" b="0" i="0" u="none" baseline="0">
              <a:solidFill>
                <a:srgbClr val="000000"/>
              </a:solidFill>
            </a:rPr>
            <a:t>月</a:t>
          </a:r>
          <a:r>
            <a:rPr lang="en-US" cap="none" sz="800" b="0" i="0" u="none" baseline="0">
              <a:solidFill>
                <a:srgbClr val="000000"/>
              </a:solidFill>
            </a:rPr>
            <a:t>14</a:t>
          </a:r>
          <a:r>
            <a:rPr lang="en-US" cap="none" sz="800" b="0" i="0" u="none" baseline="0">
              <a:solidFill>
                <a:srgbClr val="000000"/>
              </a:solidFill>
            </a:rPr>
            <a:t>日付総務省通知（総財地第</a:t>
          </a:r>
          <a:r>
            <a:rPr lang="en-US" cap="none" sz="800" b="0" i="0" u="none" baseline="0">
              <a:solidFill>
                <a:srgbClr val="000000"/>
              </a:solidFill>
            </a:rPr>
            <a:t>115</a:t>
          </a:r>
          <a:r>
            <a:rPr lang="en-US" cap="none" sz="800" b="0" i="0" u="none" baseline="0">
              <a:solidFill>
                <a:srgbClr val="000000"/>
              </a:solidFill>
            </a:rPr>
            <a:t>号）による満期一括償還地方債の借換については別紙のとおり。</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平成</a:t>
          </a:r>
          <a:r>
            <a:rPr lang="en-US" cap="none" sz="800" b="0" i="0" u="none" baseline="0">
              <a:solidFill>
                <a:srgbClr val="000000"/>
              </a:solidFill>
            </a:rPr>
            <a:t>24</a:t>
          </a:r>
          <a:r>
            <a:rPr lang="en-US" cap="none" sz="800" b="0" i="0" u="none" baseline="0">
              <a:solidFill>
                <a:srgbClr val="000000"/>
              </a:solidFill>
            </a:rPr>
            <a:t>年度においては、以下の会計の異動（創設・廃止）に伴う債務の移管が行われている。</a:t>
          </a:r>
          <a:r>
            <a:rPr lang="en-US" cap="none" sz="800" b="0" i="0" u="none" baseline="0">
              <a:solidFill>
                <a:srgbClr val="000000"/>
              </a:solidFill>
            </a:rPr>
            <a:t>
</a:t>
          </a:r>
          <a:r>
            <a:rPr lang="en-US" cap="none" sz="800" b="0" i="0" u="none" baseline="0">
              <a:solidFill>
                <a:srgbClr val="000000"/>
              </a:solidFill>
            </a:rPr>
            <a:t>　</a:t>
          </a:r>
          <a:r>
            <a:rPr lang="en-US" cap="none" sz="800" b="0" i="0" u="sng" baseline="0">
              <a:solidFill>
                <a:srgbClr val="000000"/>
              </a:solidFill>
            </a:rPr>
            <a:t>　　　　　　　　　　移管元　　　　　　　　　　　　　　　　　　</a:t>
          </a:r>
          <a:r>
            <a:rPr lang="en-US" cap="none" sz="800" b="0" i="0" u="sng" baseline="0">
              <a:solidFill>
                <a:srgbClr val="000000"/>
              </a:solidFill>
            </a:rPr>
            <a:t>→</a:t>
          </a:r>
          <a:r>
            <a:rPr lang="en-US" cap="none" sz="800" b="0" i="0" u="sng" baseline="0">
              <a:solidFill>
                <a:srgbClr val="000000"/>
              </a:solidFill>
            </a:rPr>
            <a:t>　　　　　　　　　　</a:t>
          </a:r>
          <a:r>
            <a:rPr lang="en-US" cap="none" sz="800" b="0" i="0" u="sng" baseline="0">
              <a:solidFill>
                <a:srgbClr val="000000"/>
              </a:solidFill>
            </a:rPr>
            <a:t> </a:t>
          </a:r>
          <a:r>
            <a:rPr lang="en-US" cap="none" sz="800" b="0" i="0" u="sng" baseline="0">
              <a:solidFill>
                <a:srgbClr val="000000"/>
              </a:solidFill>
            </a:rPr>
            <a:t>　　移管先　　　　　　　　　　　　　金額（百万円）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大阪府地域整備事業会計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　　　　　　　　　　　　一般会計　　　　　　　　　　　　　　　</a:t>
          </a:r>
          <a:r>
            <a:rPr lang="en-US" cap="none" sz="800" b="0" i="0" u="none" baseline="0">
              <a:solidFill>
                <a:srgbClr val="000000"/>
              </a:solidFill>
            </a:rPr>
            <a:t>47,062
</a:t>
          </a:r>
          <a:r>
            <a:rPr lang="en-US" cap="none" sz="800" b="0" i="0" u="none" baseline="0">
              <a:solidFill>
                <a:srgbClr val="000000"/>
              </a:solidFill>
            </a:rPr>
            <a:t>　　　　　　　一般会計　　　　　　　　　　　　　　　　　　　　</a:t>
          </a:r>
          <a:r>
            <a:rPr lang="en-US" cap="none" sz="800" b="0" i="0" u="none" baseline="0">
              <a:solidFill>
                <a:srgbClr val="000000"/>
              </a:solidFill>
            </a:rPr>
            <a:t> →</a:t>
          </a:r>
          <a:r>
            <a:rPr lang="en-US" cap="none" sz="800" b="0" i="0" u="none" baseline="0">
              <a:solidFill>
                <a:srgbClr val="000000"/>
              </a:solidFill>
            </a:rPr>
            <a:t>　　　　　　　　大阪府営住宅事業特別会計　　　　　　</a:t>
          </a:r>
          <a:r>
            <a:rPr lang="en-US" cap="none" sz="800" b="0" i="0" u="none" baseline="0">
              <a:solidFill>
                <a:srgbClr val="000000"/>
              </a:solidFill>
            </a:rPr>
            <a:t> 412,591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「臨財債等」とは、税や交付税の代替として発行した府債（臨時財政対策債、減税補塡債、臨時税収補塡債、減収補塡債）の合計。</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「その他」とは、全会計の府債合計額から臨財債等を除いたもの。</a:t>
          </a:r>
        </a:p>
      </xdr:txBody>
    </xdr:sp>
    <xdr:clientData/>
  </xdr:twoCellAnchor>
  <xdr:oneCellAnchor>
    <xdr:from>
      <xdr:col>2</xdr:col>
      <xdr:colOff>9525</xdr:colOff>
      <xdr:row>51</xdr:row>
      <xdr:rowOff>76200</xdr:rowOff>
    </xdr:from>
    <xdr:ext cx="6457950" cy="1514475"/>
    <xdr:sp>
      <xdr:nvSpPr>
        <xdr:cNvPr id="4" name="AutoShape 2"/>
        <xdr:cNvSpPr>
          <a:spLocks/>
        </xdr:cNvSpPr>
      </xdr:nvSpPr>
      <xdr:spPr>
        <a:xfrm>
          <a:off x="238125" y="9067800"/>
          <a:ext cx="6457950" cy="1514475"/>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「積立不足額」とは、満期一括償還の方法により発行した府債の償還のため、知事が定める償還計画に基づいて積み立てられて</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いるべき金額に不足する額のこと。</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府では、財政再建団体転落回避のため、</a:t>
          </a:r>
          <a:r>
            <a:rPr lang="en-US" cap="none" sz="800" b="0" i="0" u="none" baseline="0">
              <a:solidFill>
                <a:srgbClr val="000000"/>
              </a:solidFill>
            </a:rPr>
            <a:t>13</a:t>
          </a:r>
          <a:r>
            <a:rPr lang="en-US" cap="none" sz="800" b="0" i="0" u="none" baseline="0">
              <a:solidFill>
                <a:srgbClr val="000000"/>
              </a:solidFill>
            </a:rPr>
            <a:t>～</a:t>
          </a:r>
          <a:r>
            <a:rPr lang="en-US" cap="none" sz="800" b="0" i="0" u="none" baseline="0">
              <a:solidFill>
                <a:srgbClr val="000000"/>
              </a:solidFill>
            </a:rPr>
            <a:t>19</a:t>
          </a:r>
          <a:r>
            <a:rPr lang="en-US" cap="none" sz="800" b="0" i="0" u="none" baseline="0">
              <a:solidFill>
                <a:srgbClr val="000000"/>
              </a:solidFill>
            </a:rPr>
            <a:t>年度の間に、減債基金から</a:t>
          </a:r>
          <a:r>
            <a:rPr lang="en-US" cap="none" sz="800" b="0" i="0" u="none" baseline="0">
              <a:solidFill>
                <a:srgbClr val="000000"/>
              </a:solidFill>
            </a:rPr>
            <a:t>520,200</a:t>
          </a:r>
          <a:r>
            <a:rPr lang="en-US" cap="none" sz="800" b="0" i="0" u="none" baseline="0">
              <a:solidFill>
                <a:srgbClr val="000000"/>
              </a:solidFill>
            </a:rPr>
            <a:t>百万円の借入れを行ってきたが、</a:t>
          </a:r>
          <a:r>
            <a:rPr lang="en-US" cap="none" sz="800" b="0" i="0" u="none" baseline="0">
              <a:solidFill>
                <a:srgbClr val="000000"/>
              </a:solidFill>
            </a:rPr>
            <a:t>22</a:t>
          </a:r>
          <a:r>
            <a:rPr lang="en-US" cap="none" sz="800" b="0" i="0" u="none" baseline="0">
              <a:solidFill>
                <a:srgbClr val="000000"/>
              </a:solidFill>
            </a:rPr>
            <a:t>年度に</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財務マネジメントの適正化の観点から、基金からの借入れの見直しを行った（基金への償還を行うとともに、現金残高にあわせて</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基金の処分を実施）。その結果、基金残高が積み立てておくべき額に比べて不足している。　そのため、</a:t>
          </a:r>
          <a:r>
            <a:rPr lang="en-US" cap="none" sz="800" b="0" i="0" u="none" baseline="0">
              <a:solidFill>
                <a:srgbClr val="000000"/>
              </a:solidFill>
            </a:rPr>
            <a:t>21</a:t>
          </a:r>
          <a:r>
            <a:rPr lang="en-US" cap="none" sz="800" b="0" i="0" u="none" baseline="0">
              <a:solidFill>
                <a:srgbClr val="000000"/>
              </a:solidFill>
            </a:rPr>
            <a:t>年度から減債基金へ</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の復元（返済）を実施しており、</a:t>
          </a:r>
          <a:r>
            <a:rPr lang="en-US" cap="none" sz="800" b="0" i="0" u="none" baseline="0">
              <a:solidFill>
                <a:srgbClr val="000000"/>
              </a:solidFill>
            </a:rPr>
            <a:t>21</a:t>
          </a:r>
          <a:r>
            <a:rPr lang="en-US" cap="none" sz="800" b="0" i="0" u="none" baseline="0">
              <a:solidFill>
                <a:srgbClr val="000000"/>
              </a:solidFill>
            </a:rPr>
            <a:t>～</a:t>
          </a:r>
          <a:r>
            <a:rPr lang="en-US" cap="none" sz="800" b="0" i="0" u="none" baseline="0">
              <a:solidFill>
                <a:srgbClr val="000000"/>
              </a:solidFill>
            </a:rPr>
            <a:t>24</a:t>
          </a:r>
          <a:r>
            <a:rPr lang="en-US" cap="none" sz="800" b="0" i="0" u="none" baseline="0">
              <a:solidFill>
                <a:srgbClr val="000000"/>
              </a:solidFill>
            </a:rPr>
            <a:t>年度合わせて</a:t>
          </a:r>
          <a:r>
            <a:rPr lang="en-US" cap="none" sz="800" b="0" i="0" u="none" baseline="0">
              <a:solidFill>
                <a:srgbClr val="000000"/>
              </a:solidFill>
            </a:rPr>
            <a:t>126,178</a:t>
          </a:r>
          <a:r>
            <a:rPr lang="en-US" cap="none" sz="800" b="0" i="0" u="none" baseline="0">
              <a:solidFill>
                <a:srgbClr val="000000"/>
              </a:solidFill>
            </a:rPr>
            <a:t>百万円を復元し、</a:t>
          </a:r>
          <a:r>
            <a:rPr lang="en-US" cap="none" sz="800" b="0" i="0" u="none" baseline="0">
              <a:solidFill>
                <a:srgbClr val="000000"/>
              </a:solidFill>
            </a:rPr>
            <a:t>24</a:t>
          </a:r>
          <a:r>
            <a:rPr lang="en-US" cap="none" sz="800" b="0" i="0" u="none" baseline="0">
              <a:solidFill>
                <a:srgbClr val="000000"/>
              </a:solidFill>
            </a:rPr>
            <a:t>年度末で</a:t>
          </a:r>
          <a:r>
            <a:rPr lang="en-US" cap="none" sz="800" b="0" i="0" u="none" baseline="0">
              <a:solidFill>
                <a:srgbClr val="000000"/>
              </a:solidFill>
            </a:rPr>
            <a:t>394,022</a:t>
          </a:r>
          <a:r>
            <a:rPr lang="en-US" cap="none" sz="800" b="0" i="0" u="none" baseline="0">
              <a:solidFill>
                <a:srgbClr val="000000"/>
              </a:solidFill>
            </a:rPr>
            <a:t>百万円の積立不足となっている。</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「決算剰余金」とは、</a:t>
          </a:r>
          <a:r>
            <a:rPr lang="en-US" cap="none" sz="800" b="0" i="0" u="none" baseline="0">
              <a:solidFill>
                <a:srgbClr val="000000"/>
              </a:solidFill>
            </a:rPr>
            <a:t>23</a:t>
          </a:r>
          <a:r>
            <a:rPr lang="en-US" cap="none" sz="800" b="0" i="0" u="none" baseline="0">
              <a:solidFill>
                <a:srgbClr val="000000"/>
              </a:solidFill>
            </a:rPr>
            <a:t>年度一般会計決算剰余金（</a:t>
          </a:r>
          <a:r>
            <a:rPr lang="en-US" cap="none" sz="800" b="0" i="0" u="none" baseline="0">
              <a:solidFill>
                <a:srgbClr val="000000"/>
              </a:solidFill>
            </a:rPr>
            <a:t>1/2</a:t>
          </a:r>
          <a:r>
            <a:rPr lang="en-US" cap="none" sz="800" b="0" i="0" u="none" baseline="0">
              <a:solidFill>
                <a:srgbClr val="000000"/>
              </a:solidFill>
            </a:rPr>
            <a:t>相当）の減債基金への編入額。</a:t>
          </a:r>
          <a:r>
            <a:rPr lang="en-US" cap="none" sz="800" b="0" i="0" u="none" baseline="0">
              <a:solidFill>
                <a:srgbClr val="000000"/>
              </a:solidFill>
            </a:rPr>
            <a:t>
</a:t>
          </a:r>
          <a:r>
            <a:rPr lang="en-US" cap="none" sz="800" b="0" i="0" u="none" baseline="0">
              <a:solidFill>
                <a:srgbClr val="000000"/>
              </a:solidFill>
            </a:rPr>
            <a:t>※24</a:t>
          </a:r>
          <a:r>
            <a:rPr lang="en-US" cap="none" sz="800" b="0" i="0" u="none" baseline="0">
              <a:solidFill>
                <a:srgbClr val="000000"/>
              </a:solidFill>
            </a:rPr>
            <a:t>年度積立金の「復元積立」と「決算剰余金」は、臨財債等とその他（臨財債等以外）の積立不足額見合いで按分して積立。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 </a:t>
          </a:r>
          <a:r>
            <a:rPr lang="en-US" cap="none" sz="800" b="0" i="0" u="none" baseline="0">
              <a:solidFill>
                <a:srgbClr val="000000"/>
              </a:solidFill>
            </a:rPr>
            <a:t>臨財債等</a:t>
          </a:r>
          <a:r>
            <a:rPr lang="en-US" cap="none" sz="800" b="0" i="0" u="none" baseline="0">
              <a:solidFill>
                <a:srgbClr val="000000"/>
              </a:solidFill>
            </a:rPr>
            <a:t>10,669</a:t>
          </a:r>
          <a:r>
            <a:rPr lang="en-US" cap="none" sz="800" b="0" i="0" u="none" baseline="0">
              <a:solidFill>
                <a:srgbClr val="000000"/>
              </a:solidFill>
            </a:rPr>
            <a:t>百万円、</a:t>
          </a:r>
          <a:r>
            <a:rPr lang="en-US" cap="none" sz="800" b="0" i="0" u="none" baseline="0">
              <a:solidFill>
                <a:srgbClr val="000000"/>
              </a:solidFill>
            </a:rPr>
            <a:t>臨財債等以外</a:t>
          </a:r>
          <a:r>
            <a:rPr lang="en-US" cap="none" sz="800" b="0" i="0" u="none" baseline="0">
              <a:solidFill>
                <a:srgbClr val="000000"/>
              </a:solidFill>
            </a:rPr>
            <a:t>20,603</a:t>
          </a:r>
          <a:r>
            <a:rPr lang="en-US" cap="none" sz="800" b="0" i="0" u="none" baseline="0">
              <a:solidFill>
                <a:srgbClr val="000000"/>
              </a:solidFill>
            </a:rPr>
            <a:t>百万円</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0.52875</cdr:x>
      <cdr:y>0.431</cdr:y>
    </cdr:from>
    <cdr:to>
      <cdr:x>0.76275</cdr:x>
      <cdr:y>0.47575</cdr:y>
    </cdr:to>
    <cdr:sp>
      <cdr:nvSpPr>
        <cdr:cNvPr id="1" name="左右矢印 4"/>
        <cdr:cNvSpPr>
          <a:spLocks/>
        </cdr:cNvSpPr>
      </cdr:nvSpPr>
      <cdr:spPr>
        <a:xfrm>
          <a:off x="3590925" y="3429000"/>
          <a:ext cx="1590675" cy="352425"/>
        </a:xfrm>
        <a:prstGeom prst="leftRightArrow">
          <a:avLst>
            <a:gd name="adj" fmla="val -39023"/>
          </a:avLst>
        </a:prstGeom>
        <a:solidFill>
          <a:srgbClr val="8EB4E3"/>
        </a:solidFill>
        <a:ln w="25400" cmpd="sng">
          <a:solidFill>
            <a:srgbClr val="8EB4E3"/>
          </a:solidFill>
          <a:headEnd type="none"/>
          <a:tailEnd type="none"/>
        </a:ln>
      </cdr:spPr>
      <cdr:txBody>
        <a:bodyPr vertOverflow="clip" wrap="square" anchor="ctr"/>
        <a:p>
          <a:pPr algn="ctr">
            <a:defRPr/>
          </a:pPr>
          <a:r>
            <a:rPr lang="en-US" cap="none" sz="900" b="1" i="0" u="none" baseline="0">
              <a:solidFill>
                <a:srgbClr val="000000"/>
              </a:solidFill>
            </a:rPr>
            <a:t>残高１，８６５</a:t>
          </a:r>
        </a:p>
      </cdr:txBody>
    </cdr:sp>
  </cdr:relSizeAnchor>
  <cdr:relSizeAnchor xmlns:cdr="http://schemas.openxmlformats.org/drawingml/2006/chartDrawing">
    <cdr:from>
      <cdr:x>0.4725</cdr:x>
      <cdr:y>0.85675</cdr:y>
    </cdr:from>
    <cdr:to>
      <cdr:x>0.81125</cdr:x>
      <cdr:y>0.90125</cdr:y>
    </cdr:to>
    <cdr:sp>
      <cdr:nvSpPr>
        <cdr:cNvPr id="2" name="左右矢印 9"/>
        <cdr:cNvSpPr>
          <a:spLocks/>
        </cdr:cNvSpPr>
      </cdr:nvSpPr>
      <cdr:spPr>
        <a:xfrm>
          <a:off x="3209925" y="6819900"/>
          <a:ext cx="2305050" cy="352425"/>
        </a:xfrm>
        <a:prstGeom prst="leftRightArrow">
          <a:avLst>
            <a:gd name="adj" fmla="val -42347"/>
          </a:avLst>
        </a:prstGeom>
        <a:solidFill>
          <a:srgbClr val="8EB4E3"/>
        </a:solidFill>
        <a:ln w="25400" cmpd="sng">
          <a:solidFill>
            <a:srgbClr val="8EB4E3"/>
          </a:solidFill>
          <a:headEnd type="none"/>
          <a:tailEnd type="none"/>
        </a:ln>
      </cdr:spPr>
      <cdr:txBody>
        <a:bodyPr vertOverflow="clip" wrap="square" anchor="ctr"/>
        <a:p>
          <a:pPr algn="ctr">
            <a:defRPr/>
          </a:pPr>
          <a:r>
            <a:rPr lang="en-US" cap="none" sz="900" b="1" i="0" u="none" baseline="0">
              <a:solidFill>
                <a:srgbClr val="000000"/>
              </a:solidFill>
            </a:rPr>
            <a:t>残高２，８１７</a:t>
          </a:r>
        </a:p>
      </cdr:txBody>
    </cdr:sp>
  </cdr:relSizeAnchor>
  <cdr:relSizeAnchor xmlns:cdr="http://schemas.openxmlformats.org/drawingml/2006/chartDrawing">
    <cdr:from>
      <cdr:x>0.06775</cdr:x>
      <cdr:y>0.113</cdr:y>
    </cdr:from>
    <cdr:to>
      <cdr:x>0.95025</cdr:x>
      <cdr:y>0.21625</cdr:y>
    </cdr:to>
    <cdr:sp>
      <cdr:nvSpPr>
        <cdr:cNvPr id="3" name="AutoShape 2"/>
        <cdr:cNvSpPr>
          <a:spLocks/>
        </cdr:cNvSpPr>
      </cdr:nvSpPr>
      <cdr:spPr>
        <a:xfrm>
          <a:off x="457200" y="895350"/>
          <a:ext cx="6000750" cy="8191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過去に減債基金から５，２０２億円の借入れを実施したため、減債基金</a:t>
          </a:r>
          <a:r>
            <a:rPr lang="en-US" cap="none" sz="900" b="0" i="0" u="none" baseline="0">
              <a:solidFill>
                <a:srgbClr val="000000"/>
              </a:solidFill>
              <a:latin typeface="ＭＳ Ｐゴシック"/>
              <a:ea typeface="ＭＳ Ｐゴシック"/>
              <a:cs typeface="ＭＳ Ｐゴシック"/>
            </a:rPr>
            <a:t>残高</a:t>
          </a:r>
          <a:r>
            <a:rPr lang="en-US" cap="none" sz="900" b="0" i="0" u="none" baseline="0">
              <a:solidFill>
                <a:srgbClr val="000000"/>
              </a:solidFill>
              <a:latin typeface="ＭＳ Ｐゴシック"/>
              <a:ea typeface="ＭＳ Ｐゴシック"/>
              <a:cs typeface="ＭＳ Ｐゴシック"/>
            </a:rPr>
            <a:t>が府の償還計画（積立ルール）に基づいて積み立てておくべき額に比べて不足。そのため、２１年度から減債基金への復元（返済）を実施しており、　</a:t>
          </a:r>
          <a:r>
            <a:rPr lang="en-US" cap="none" sz="900" b="0" i="0" u="none" baseline="0">
              <a:solidFill>
                <a:srgbClr val="000000"/>
              </a:solidFill>
              <a:latin typeface="ＭＳ Ｐゴシック"/>
              <a:ea typeface="ＭＳ Ｐゴシック"/>
              <a:cs typeface="ＭＳ Ｐゴシック"/>
            </a:rPr>
            <a:t>２１～</a:t>
          </a:r>
          <a:r>
            <a:rPr lang="en-US" cap="none" sz="900" b="0" i="0" u="none" baseline="0">
              <a:solidFill>
                <a:srgbClr val="000000"/>
              </a:solidFill>
              <a:latin typeface="ＭＳ Ｐゴシック"/>
              <a:ea typeface="ＭＳ Ｐゴシック"/>
              <a:cs typeface="ＭＳ Ｐゴシック"/>
            </a:rPr>
            <a:t>２３年度合わせて９４９億円を復元し、２３年度末で４，２５３億円不足。</a:t>
          </a:r>
        </a:p>
      </cdr:txBody>
    </cdr:sp>
  </cdr:relSizeAnchor>
  <cdr:relSizeAnchor xmlns:cdr="http://schemas.openxmlformats.org/drawingml/2006/chartDrawing">
    <cdr:from>
      <cdr:x>0.29725</cdr:x>
      <cdr:y>0.3265</cdr:y>
    </cdr:from>
    <cdr:to>
      <cdr:x>0.40425</cdr:x>
      <cdr:y>0.38225</cdr:y>
    </cdr:to>
    <cdr:sp>
      <cdr:nvSpPr>
        <cdr:cNvPr id="4" name="大かっこ 2"/>
        <cdr:cNvSpPr>
          <a:spLocks/>
        </cdr:cNvSpPr>
      </cdr:nvSpPr>
      <cdr:spPr>
        <a:xfrm>
          <a:off x="2019300" y="2590800"/>
          <a:ext cx="723900" cy="447675"/>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２，８０２</a:t>
          </a:r>
        </a:p>
      </cdr:txBody>
    </cdr:sp>
  </cdr:relSizeAnchor>
  <cdr:relSizeAnchor xmlns:cdr="http://schemas.openxmlformats.org/drawingml/2006/chartDrawing">
    <cdr:from>
      <cdr:x>0.83375</cdr:x>
      <cdr:y>0.3275</cdr:y>
    </cdr:from>
    <cdr:to>
      <cdr:x>0.94325</cdr:x>
      <cdr:y>0.3855</cdr:y>
    </cdr:to>
    <cdr:sp>
      <cdr:nvSpPr>
        <cdr:cNvPr id="5" name="大かっこ 20"/>
        <cdr:cNvSpPr>
          <a:spLocks/>
        </cdr:cNvSpPr>
      </cdr:nvSpPr>
      <cdr:spPr>
        <a:xfrm>
          <a:off x="5667375" y="2600325"/>
          <a:ext cx="742950" cy="457200"/>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１，４５１</a:t>
          </a:r>
        </a:p>
      </cdr:txBody>
    </cdr:sp>
  </cdr:relSizeAnchor>
  <cdr:relSizeAnchor xmlns:cdr="http://schemas.openxmlformats.org/drawingml/2006/chartDrawing">
    <cdr:from>
      <cdr:x>0.18575</cdr:x>
      <cdr:y>0.2625</cdr:y>
    </cdr:from>
    <cdr:to>
      <cdr:x>0.7335</cdr:x>
      <cdr:y>0.265</cdr:y>
    </cdr:to>
    <cdr:sp>
      <cdr:nvSpPr>
        <cdr:cNvPr id="6" name="直線矢印コネクタ 24"/>
        <cdr:cNvSpPr>
          <a:spLocks/>
        </cdr:cNvSpPr>
      </cdr:nvSpPr>
      <cdr:spPr>
        <a:xfrm>
          <a:off x="1257300" y="2085975"/>
          <a:ext cx="3724275" cy="1905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0.742</cdr:x>
      <cdr:y>0.266</cdr:y>
    </cdr:from>
    <cdr:to>
      <cdr:x>0.946</cdr:x>
      <cdr:y>0.2675</cdr:y>
    </cdr:to>
    <cdr:sp>
      <cdr:nvSpPr>
        <cdr:cNvPr id="7" name="直線矢印コネクタ 25"/>
        <cdr:cNvSpPr>
          <a:spLocks/>
        </cdr:cNvSpPr>
      </cdr:nvSpPr>
      <cdr:spPr>
        <a:xfrm>
          <a:off x="5038725" y="2114550"/>
          <a:ext cx="1390650"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0.31625</cdr:x>
      <cdr:y>0.254</cdr:y>
    </cdr:from>
    <cdr:to>
      <cdr:x>0.59275</cdr:x>
      <cdr:y>0.27525</cdr:y>
    </cdr:to>
    <cdr:sp>
      <cdr:nvSpPr>
        <cdr:cNvPr id="8" name="角丸四角形 27"/>
        <cdr:cNvSpPr>
          <a:spLocks/>
        </cdr:cNvSpPr>
      </cdr:nvSpPr>
      <cdr:spPr>
        <a:xfrm>
          <a:off x="2143125" y="2019300"/>
          <a:ext cx="187642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その他（臨財債等以外）　４，４６７</a:t>
          </a:r>
        </a:p>
      </cdr:txBody>
    </cdr:sp>
  </cdr:relSizeAnchor>
  <cdr:relSizeAnchor xmlns:cdr="http://schemas.openxmlformats.org/drawingml/2006/chartDrawing">
    <cdr:from>
      <cdr:x>0.75925</cdr:x>
      <cdr:y>0.254</cdr:y>
    </cdr:from>
    <cdr:to>
      <cdr:x>0.92525</cdr:x>
      <cdr:y>0.276</cdr:y>
    </cdr:to>
    <cdr:sp>
      <cdr:nvSpPr>
        <cdr:cNvPr id="9" name="角丸四角形 28"/>
        <cdr:cNvSpPr>
          <a:spLocks/>
        </cdr:cNvSpPr>
      </cdr:nvSpPr>
      <cdr:spPr>
        <a:xfrm>
          <a:off x="5162550" y="2019300"/>
          <a:ext cx="113347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臨財債等　１，６５１</a:t>
          </a:r>
        </a:p>
      </cdr:txBody>
    </cdr:sp>
  </cdr:relSizeAnchor>
  <cdr:relSizeAnchor xmlns:cdr="http://schemas.openxmlformats.org/drawingml/2006/chartDrawing">
    <cdr:from>
      <cdr:x>0.293</cdr:x>
      <cdr:y>0.74725</cdr:y>
    </cdr:from>
    <cdr:to>
      <cdr:x>0.39925</cdr:x>
      <cdr:y>0.796</cdr:y>
    </cdr:to>
    <cdr:sp>
      <cdr:nvSpPr>
        <cdr:cNvPr id="10" name="大かっこ 45"/>
        <cdr:cNvSpPr>
          <a:spLocks/>
        </cdr:cNvSpPr>
      </cdr:nvSpPr>
      <cdr:spPr>
        <a:xfrm>
          <a:off x="1990725" y="5943600"/>
          <a:ext cx="723900" cy="390525"/>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積立不足額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２，５９６</a:t>
          </a:r>
        </a:p>
      </cdr:txBody>
    </cdr:sp>
  </cdr:relSizeAnchor>
  <cdr:relSizeAnchor xmlns:cdr="http://schemas.openxmlformats.org/drawingml/2006/chartDrawing">
    <cdr:from>
      <cdr:x>0.84925</cdr:x>
      <cdr:y>0.753</cdr:y>
    </cdr:from>
    <cdr:to>
      <cdr:x>0.94775</cdr:x>
      <cdr:y>0.801</cdr:y>
    </cdr:to>
    <cdr:sp>
      <cdr:nvSpPr>
        <cdr:cNvPr id="11" name="大かっこ 46"/>
        <cdr:cNvSpPr>
          <a:spLocks/>
        </cdr:cNvSpPr>
      </cdr:nvSpPr>
      <cdr:spPr>
        <a:xfrm>
          <a:off x="5772150" y="5991225"/>
          <a:ext cx="666750" cy="381000"/>
        </a:xfrm>
        <a:prstGeom prst="bracketPair">
          <a:avLst/>
        </a:prstGeom>
        <a:noFill/>
        <a:ln w="6350" cmpd="sng">
          <a:solidFill>
            <a:srgbClr val="000000"/>
          </a:solidFill>
          <a:prstDash val="sysDash"/>
          <a:headEnd type="none"/>
          <a:tailEnd type="none"/>
        </a:ln>
      </cdr:spPr>
      <cdr:txBody>
        <a:bodyPr vertOverflow="clip" wrap="square" lIns="18288" tIns="0" rIns="0" bIns="0" anchor="ctr"/>
        <a:p>
          <a:pPr algn="ctr">
            <a:defRPr/>
          </a:pPr>
          <a:r>
            <a:rPr lang="en-US" cap="none" sz="850" b="0" i="0" u="none" baseline="0">
              <a:solidFill>
                <a:srgbClr val="000000"/>
              </a:solidFill>
              <a:latin typeface="ＭＳ Ｐゴシック"/>
              <a:ea typeface="ＭＳ Ｐゴシック"/>
              <a:cs typeface="ＭＳ Ｐゴシック"/>
            </a:rPr>
            <a:t>積立不足額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１，３４４</a:t>
          </a:r>
        </a:p>
      </cdr:txBody>
    </cdr:sp>
  </cdr:relSizeAnchor>
  <cdr:relSizeAnchor xmlns:cdr="http://schemas.openxmlformats.org/drawingml/2006/chartDrawing">
    <cdr:from>
      <cdr:x>0.066</cdr:x>
      <cdr:y>0.50275</cdr:y>
    </cdr:from>
    <cdr:to>
      <cdr:x>0.93125</cdr:x>
      <cdr:y>0.61575</cdr:y>
    </cdr:to>
    <cdr:sp>
      <cdr:nvSpPr>
        <cdr:cNvPr id="12" name="AutoShape 2"/>
        <cdr:cNvSpPr>
          <a:spLocks/>
        </cdr:cNvSpPr>
      </cdr:nvSpPr>
      <cdr:spPr>
        <a:xfrm>
          <a:off x="447675" y="4000500"/>
          <a:ext cx="5886450" cy="8953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府の積立ルールに基づく積立及び償還に必要な取崩を実施。さらに、積立不足の復元として、２４年度復元積立と２３年度決算剰余金の１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２相当額の合計３１３億円を積立。決算剰余金を含む復元積立３１３億円については、臨財債等とその他（臨財債等以外）の積立不足額見合いで按分して積立。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その結果、２４年度末の積立不足額は前年度末より３１３億円減少して３，９４０億円の不足となっている。</a:t>
          </a:r>
        </a:p>
      </cdr:txBody>
    </cdr:sp>
  </cdr:relSizeAnchor>
  <cdr:relSizeAnchor xmlns:cdr="http://schemas.openxmlformats.org/drawingml/2006/chartDrawing">
    <cdr:from>
      <cdr:x>0.0115</cdr:x>
      <cdr:y>0.502</cdr:y>
    </cdr:from>
    <cdr:to>
      <cdr:x>0.539</cdr:x>
      <cdr:y>0.5355</cdr:y>
    </cdr:to>
    <cdr:sp>
      <cdr:nvSpPr>
        <cdr:cNvPr id="13" name="テキスト ボックス 1"/>
        <cdr:cNvSpPr txBox="1">
          <a:spLocks noChangeArrowheads="1"/>
        </cdr:cNvSpPr>
      </cdr:nvSpPr>
      <cdr:spPr>
        <a:xfrm>
          <a:off x="76200" y="3990975"/>
          <a:ext cx="359092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平成２４年度末残高</a:t>
          </a:r>
        </a:p>
      </cdr:txBody>
    </cdr:sp>
  </cdr:relSizeAnchor>
  <cdr:relSizeAnchor xmlns:cdr="http://schemas.openxmlformats.org/drawingml/2006/chartDrawing">
    <cdr:from>
      <cdr:x>0.8475</cdr:x>
      <cdr:y>0.18925</cdr:y>
    </cdr:from>
    <cdr:to>
      <cdr:x>0.97</cdr:x>
      <cdr:y>0.2205</cdr:y>
    </cdr:to>
    <cdr:sp>
      <cdr:nvSpPr>
        <cdr:cNvPr id="14" name="テキスト ボックス 1"/>
        <cdr:cNvSpPr txBox="1">
          <a:spLocks noChangeArrowheads="1"/>
        </cdr:cNvSpPr>
      </cdr:nvSpPr>
      <cdr:spPr>
        <a:xfrm>
          <a:off x="5762625" y="1504950"/>
          <a:ext cx="828675" cy="247650"/>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（単位：億円）</a:t>
          </a:r>
        </a:p>
      </cdr:txBody>
    </cdr:sp>
  </cdr:relSizeAnchor>
  <cdr:relSizeAnchor xmlns:cdr="http://schemas.openxmlformats.org/drawingml/2006/chartDrawing">
    <cdr:from>
      <cdr:x>0.146</cdr:x>
      <cdr:y>0.64925</cdr:y>
    </cdr:from>
    <cdr:to>
      <cdr:x>0.9805</cdr:x>
      <cdr:y>0.65025</cdr:y>
    </cdr:to>
    <cdr:sp>
      <cdr:nvSpPr>
        <cdr:cNvPr id="15" name="直線矢印コネクタ 33"/>
        <cdr:cNvSpPr>
          <a:spLocks/>
        </cdr:cNvSpPr>
      </cdr:nvSpPr>
      <cdr:spPr>
        <a:xfrm flipV="1">
          <a:off x="990600" y="5162550"/>
          <a:ext cx="5676900"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0.147</cdr:x>
      <cdr:y>0.683</cdr:y>
    </cdr:from>
    <cdr:to>
      <cdr:x>0.737</cdr:x>
      <cdr:y>0.684</cdr:y>
    </cdr:to>
    <cdr:sp>
      <cdr:nvSpPr>
        <cdr:cNvPr id="16" name="直線矢印コネクタ 40"/>
        <cdr:cNvSpPr>
          <a:spLocks/>
        </cdr:cNvSpPr>
      </cdr:nvSpPr>
      <cdr:spPr>
        <a:xfrm>
          <a:off x="990600" y="5429250"/>
          <a:ext cx="4010025" cy="9525"/>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0.74025</cdr:x>
      <cdr:y>0.684</cdr:y>
    </cdr:from>
    <cdr:to>
      <cdr:x>0.979</cdr:x>
      <cdr:y>0.684</cdr:y>
    </cdr:to>
    <cdr:sp>
      <cdr:nvSpPr>
        <cdr:cNvPr id="17" name="直線矢印コネクタ 41"/>
        <cdr:cNvSpPr>
          <a:spLocks/>
        </cdr:cNvSpPr>
      </cdr:nvSpPr>
      <cdr:spPr>
        <a:xfrm flipV="1">
          <a:off x="5029200" y="5438775"/>
          <a:ext cx="1619250" cy="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0.7645</cdr:x>
      <cdr:y>0.673</cdr:y>
    </cdr:from>
    <cdr:to>
      <cdr:x>0.9305</cdr:x>
      <cdr:y>0.695</cdr:y>
    </cdr:to>
    <cdr:sp>
      <cdr:nvSpPr>
        <cdr:cNvPr id="18" name="角丸四角形 42"/>
        <cdr:cNvSpPr>
          <a:spLocks/>
        </cdr:cNvSpPr>
      </cdr:nvSpPr>
      <cdr:spPr>
        <a:xfrm>
          <a:off x="5191125" y="5353050"/>
          <a:ext cx="113347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臨財債等　１，９８２</a:t>
          </a:r>
        </a:p>
      </cdr:txBody>
    </cdr:sp>
  </cdr:relSizeAnchor>
  <cdr:relSizeAnchor xmlns:cdr="http://schemas.openxmlformats.org/drawingml/2006/chartDrawing">
    <cdr:from>
      <cdr:x>0.318</cdr:x>
      <cdr:y>0.67375</cdr:y>
    </cdr:from>
    <cdr:to>
      <cdr:x>0.5945</cdr:x>
      <cdr:y>0.695</cdr:y>
    </cdr:to>
    <cdr:sp>
      <cdr:nvSpPr>
        <cdr:cNvPr id="19" name="角丸四角形 43"/>
        <cdr:cNvSpPr>
          <a:spLocks/>
        </cdr:cNvSpPr>
      </cdr:nvSpPr>
      <cdr:spPr>
        <a:xfrm>
          <a:off x="2162175" y="5362575"/>
          <a:ext cx="1876425"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その他（臨財債等以外）　４，７７５</a:t>
          </a:r>
        </a:p>
      </cdr:txBody>
    </cdr:sp>
  </cdr:relSizeAnchor>
  <cdr:relSizeAnchor xmlns:cdr="http://schemas.openxmlformats.org/drawingml/2006/chartDrawing">
    <cdr:from>
      <cdr:x>0.35775</cdr:x>
      <cdr:y>0.63925</cdr:y>
    </cdr:from>
    <cdr:to>
      <cdr:x>0.74975</cdr:x>
      <cdr:y>0.66125</cdr:y>
    </cdr:to>
    <cdr:sp>
      <cdr:nvSpPr>
        <cdr:cNvPr id="20" name="角丸四角形 44"/>
        <cdr:cNvSpPr>
          <a:spLocks/>
        </cdr:cNvSpPr>
      </cdr:nvSpPr>
      <cdr:spPr>
        <a:xfrm>
          <a:off x="2428875" y="5086350"/>
          <a:ext cx="266700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府の積立ルールに基づく積立必要額　６，７５７</a:t>
          </a:r>
        </a:p>
      </cdr:txBody>
    </cdr:sp>
  </cdr:relSizeAnchor>
  <cdr:relSizeAnchor xmlns:cdr="http://schemas.openxmlformats.org/drawingml/2006/chartDrawing">
    <cdr:from>
      <cdr:x>0.068</cdr:x>
      <cdr:y>0.0335</cdr:y>
    </cdr:from>
    <cdr:to>
      <cdr:x>0.94425</cdr:x>
      <cdr:y>0.08725</cdr:y>
    </cdr:to>
    <cdr:sp>
      <cdr:nvSpPr>
        <cdr:cNvPr id="21" name="AutoShape 2"/>
        <cdr:cNvSpPr>
          <a:spLocks/>
        </cdr:cNvSpPr>
      </cdr:nvSpPr>
      <cdr:spPr>
        <a:xfrm>
          <a:off x="457200" y="266700"/>
          <a:ext cx="5962650" cy="428625"/>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減債基金とは、府債の償還財源を確保するため、資金を積み立てることを目的に設置された基金。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２３年度決算より、府議会での議論を踏まえて、税や交付税の代替として発行した臨財債等とその他（臨財債等以外）の減債基金の内訳を示すこととした。</a:t>
          </a:r>
        </a:p>
      </cdr:txBody>
    </cdr:sp>
  </cdr:relSizeAnchor>
  <cdr:relSizeAnchor xmlns:cdr="http://schemas.openxmlformats.org/drawingml/2006/chartDrawing">
    <cdr:from>
      <cdr:x>0.0085</cdr:x>
      <cdr:y>0.0925</cdr:y>
    </cdr:from>
    <cdr:to>
      <cdr:x>0.222</cdr:x>
      <cdr:y>0.126</cdr:y>
    </cdr:to>
    <cdr:sp>
      <cdr:nvSpPr>
        <cdr:cNvPr id="22" name="テキスト ボックス 1"/>
        <cdr:cNvSpPr txBox="1">
          <a:spLocks noChangeArrowheads="1"/>
        </cdr:cNvSpPr>
      </cdr:nvSpPr>
      <cdr:spPr>
        <a:xfrm>
          <a:off x="57150" y="733425"/>
          <a:ext cx="1447800" cy="266700"/>
        </a:xfrm>
        <a:prstGeom prst="rect">
          <a:avLst/>
        </a:prstGeom>
        <a:noFill/>
        <a:ln w="9525" cmpd="sng">
          <a:noFill/>
        </a:ln>
      </cdr:spPr>
      <c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平成２３年度末残高</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0.21275</cdr:y>
    </cdr:from>
    <cdr:to>
      <cdr:x>0.60525</cdr:x>
      <cdr:y>0.2625</cdr:y>
    </cdr:to>
    <cdr:sp>
      <cdr:nvSpPr>
        <cdr:cNvPr id="1" name="正方形/長方形 1"/>
        <cdr:cNvSpPr>
          <a:spLocks/>
        </cdr:cNvSpPr>
      </cdr:nvSpPr>
      <cdr:spPr>
        <a:xfrm>
          <a:off x="9525" y="1466850"/>
          <a:ext cx="819150" cy="342900"/>
        </a:xfrm>
        <a:prstGeom prst="rect">
          <a:avLst/>
        </a:prstGeom>
        <a:noFill/>
        <a:ln w="9525" cmpd="sng">
          <a:noFill/>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繰上償還等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９４９</a:t>
          </a:r>
        </a:p>
      </cdr:txBody>
    </cdr:sp>
  </cdr:relSizeAnchor>
  <cdr:relSizeAnchor xmlns:cdr="http://schemas.openxmlformats.org/drawingml/2006/chartDrawing">
    <cdr:from>
      <cdr:x>0.0955</cdr:x>
      <cdr:y>0.686</cdr:y>
    </cdr:from>
    <cdr:to>
      <cdr:x>0.6905</cdr:x>
      <cdr:y>0.735</cdr:y>
    </cdr:to>
    <cdr:sp>
      <cdr:nvSpPr>
        <cdr:cNvPr id="2" name="正方形/長方形 2"/>
        <cdr:cNvSpPr>
          <a:spLocks/>
        </cdr:cNvSpPr>
      </cdr:nvSpPr>
      <cdr:spPr>
        <a:xfrm>
          <a:off x="123825" y="4743450"/>
          <a:ext cx="819150" cy="342900"/>
        </a:xfrm>
        <a:prstGeom prst="rect">
          <a:avLst/>
        </a:prstGeom>
        <a:noFill/>
        <a:ln w="9525" cmpd="sng">
          <a:noFill/>
        </a:ln>
      </cdr:spPr>
      <cdr:txBody>
        <a:bodyPr vertOverflow="clip" wrap="square" lIns="18288" tIns="0" rIns="0" bIns="0" anchor="ctr"/>
        <a:p>
          <a:pPr algn="ctr">
            <a:defRPr/>
          </a:pPr>
          <a:r>
            <a:rPr lang="en-US" cap="none" sz="750" b="0" i="0" u="none" baseline="0">
              <a:solidFill>
                <a:srgbClr val="000000"/>
              </a:solidFill>
              <a:latin typeface="ＭＳ Ｐゴシック"/>
              <a:ea typeface="ＭＳ Ｐゴシック"/>
              <a:cs typeface="ＭＳ Ｐゴシック"/>
            </a:rPr>
            <a:t>繰上償還等</a:t>
          </a:r>
          <a:r>
            <a:rPr lang="en-US" cap="none" sz="7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８１９</a:t>
          </a:r>
        </a:p>
      </cdr:txBody>
    </cdr:sp>
  </cdr:relSizeAnchor>
  <cdr:relSizeAnchor xmlns:cdr="http://schemas.openxmlformats.org/drawingml/2006/chartDrawing">
    <cdr:from>
      <cdr:x>0.01225</cdr:x>
      <cdr:y>0.321</cdr:y>
    </cdr:from>
    <cdr:to>
      <cdr:x>0.609</cdr:x>
      <cdr:y>0.367</cdr:y>
    </cdr:to>
    <cdr:sp>
      <cdr:nvSpPr>
        <cdr:cNvPr id="3" name="左右矢印 3"/>
        <cdr:cNvSpPr>
          <a:spLocks/>
        </cdr:cNvSpPr>
      </cdr:nvSpPr>
      <cdr:spPr>
        <a:xfrm>
          <a:off x="9525" y="2219325"/>
          <a:ext cx="819150" cy="314325"/>
        </a:xfrm>
        <a:prstGeom prst="leftRightArrow">
          <a:avLst>
            <a:gd name="adj" fmla="val -29611"/>
          </a:avLst>
        </a:prstGeom>
        <a:solidFill>
          <a:srgbClr val="BFBFBF"/>
        </a:solidFill>
        <a:ln w="25400" cmpd="sng">
          <a:solidFill>
            <a:srgbClr val="BFBFBF"/>
          </a:solidFill>
          <a:headEnd type="none"/>
          <a:tailEnd type="none"/>
        </a:ln>
      </cdr:spPr>
      <cdr:txBody>
        <a:bodyPr vertOverflow="clip" wrap="square" anchor="ctr"/>
        <a:p>
          <a:pPr algn="ctr">
            <a:defRPr/>
          </a:pPr>
          <a:r>
            <a:rPr lang="en-US" cap="none" sz="900" b="1" i="0" u="none" baseline="0">
              <a:solidFill>
                <a:srgbClr val="000000"/>
              </a:solidFill>
            </a:rPr>
            <a:t>残高９４９</a:t>
          </a:r>
        </a:p>
      </cdr:txBody>
    </cdr:sp>
  </cdr:relSizeAnchor>
  <cdr:relSizeAnchor xmlns:cdr="http://schemas.openxmlformats.org/drawingml/2006/chartDrawing">
    <cdr:from>
      <cdr:x>0.16975</cdr:x>
      <cdr:y>0.80775</cdr:y>
    </cdr:from>
    <cdr:to>
      <cdr:x>0.6115</cdr:x>
      <cdr:y>0.85475</cdr:y>
    </cdr:to>
    <cdr:sp>
      <cdr:nvSpPr>
        <cdr:cNvPr id="4" name="左右矢印 4"/>
        <cdr:cNvSpPr>
          <a:spLocks/>
        </cdr:cNvSpPr>
      </cdr:nvSpPr>
      <cdr:spPr>
        <a:xfrm>
          <a:off x="228600" y="5591175"/>
          <a:ext cx="609600" cy="323850"/>
        </a:xfrm>
        <a:prstGeom prst="leftRightArrow">
          <a:avLst>
            <a:gd name="adj" fmla="val -21314"/>
          </a:avLst>
        </a:prstGeom>
        <a:solidFill>
          <a:srgbClr val="BFBFBF"/>
        </a:solidFill>
        <a:ln w="25400" cmpd="sng">
          <a:solidFill>
            <a:srgbClr val="BFBFBF"/>
          </a:solidFill>
          <a:headEnd type="none"/>
          <a:tailEnd type="none"/>
        </a:ln>
      </cdr:spPr>
      <cdr:txBody>
        <a:bodyPr vertOverflow="clip" wrap="square" anchor="ctr"/>
        <a:p>
          <a:pPr algn="ctr">
            <a:defRPr/>
          </a:pPr>
          <a:r>
            <a:rPr lang="en-US" cap="none" sz="900" b="1" i="0" u="none" baseline="0">
              <a:solidFill>
                <a:srgbClr val="000000"/>
              </a:solidFill>
            </a:rPr>
            <a:t>残高８１９</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0.0435</cdr:x>
      <cdr:y>0.227</cdr:y>
    </cdr:from>
    <cdr:to>
      <cdr:x>0.97075</cdr:x>
      <cdr:y>0.33325</cdr:y>
    </cdr:to>
    <cdr:sp>
      <cdr:nvSpPr>
        <cdr:cNvPr id="1" name="AutoShape 2"/>
        <cdr:cNvSpPr>
          <a:spLocks/>
        </cdr:cNvSpPr>
      </cdr:nvSpPr>
      <cdr:spPr>
        <a:xfrm>
          <a:off x="276225" y="685800"/>
          <a:ext cx="5962650" cy="323850"/>
        </a:xfrm>
        <a:prstGeom prst="roundRect">
          <a:avLst/>
        </a:prstGeom>
        <a:solidFill>
          <a:srgbClr val="FFFFFF"/>
        </a:solidFill>
        <a:ln w="9525" cmpd="sng">
          <a:noFill/>
        </a:ln>
      </cdr:spPr>
      <c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減債基金の積立不足の復元は、臨財債等とその他（臨財債等以外）の積立不足額見合いで按分して積立。</a:t>
          </a:r>
        </a:p>
      </cdr:txBody>
    </cdr:sp>
  </cdr:relSizeAnchor>
  <cdr:relSizeAnchor xmlns:cdr="http://schemas.openxmlformats.org/drawingml/2006/chartDrawing">
    <cdr:from>
      <cdr:x>0.738</cdr:x>
      <cdr:y>0.35175</cdr:y>
    </cdr:from>
    <cdr:to>
      <cdr:x>0.75475</cdr:x>
      <cdr:y>0.7265</cdr:y>
    </cdr:to>
    <cdr:sp>
      <cdr:nvSpPr>
        <cdr:cNvPr id="2" name="正方形/長方形 7"/>
        <cdr:cNvSpPr>
          <a:spLocks/>
        </cdr:cNvSpPr>
      </cdr:nvSpPr>
      <cdr:spPr>
        <a:xfrm>
          <a:off x="4743450" y="1057275"/>
          <a:ext cx="104775" cy="1133475"/>
        </a:xfrm>
        <a:prstGeom prst="rect">
          <a:avLst/>
        </a:prstGeom>
        <a:solidFill>
          <a:srgbClr val="376092">
            <a:alpha val="60000"/>
          </a:srgbClr>
        </a:solidFill>
        <a:ln w="9525" cmpd="sng">
          <a:solidFill>
            <a:srgbClr val="000000"/>
          </a:solidFill>
          <a:prstDash val="sysDash"/>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0.74875</cdr:x>
      <cdr:y>0.36575</cdr:y>
    </cdr:from>
    <cdr:to>
      <cdr:x>0.79625</cdr:x>
      <cdr:y>0.70325</cdr:y>
    </cdr:to>
    <cdr:sp>
      <cdr:nvSpPr>
        <cdr:cNvPr id="3" name="左矢印 8"/>
        <cdr:cNvSpPr>
          <a:spLocks/>
        </cdr:cNvSpPr>
      </cdr:nvSpPr>
      <cdr:spPr>
        <a:xfrm rot="10800000">
          <a:off x="4810125" y="1104900"/>
          <a:ext cx="304800" cy="1019175"/>
        </a:xfrm>
        <a:prstGeom prst="leftArrow">
          <a:avLst>
            <a:gd name="adj" fmla="val 0"/>
          </a:avLst>
        </a:prstGeom>
        <a:solidFill>
          <a:srgbClr val="FFFFFF"/>
        </a:solidFill>
        <a:ln w="19050" cmpd="sng">
          <a:solidFill>
            <a:srgbClr val="000000"/>
          </a:solidFill>
          <a:headEnd type="none"/>
          <a:tailEnd type="none"/>
        </a:ln>
      </cdr:spPr>
      <cdr:txBody>
        <a:bodyPr vertOverflow="clip" wrap="square" lIns="18288" tIns="0" rIns="0" bIns="0" anchor="ctr"/>
        <a:p>
          <a:pPr algn="ctr">
            <a:defRPr/>
          </a:pPr>
          <a:r>
            <a:rPr lang="en-US" cap="none" sz="900" b="1" i="0" u="none" baseline="0">
              <a:solidFill>
                <a:srgbClr val="000000"/>
              </a:solidFill>
              <a:latin typeface="ＭＳ Ｐゴシック"/>
              <a:ea typeface="ＭＳ Ｐゴシック"/>
              <a:cs typeface="ＭＳ Ｐゴシック"/>
            </a:rPr>
            <a:t>復元</a:t>
          </a:r>
        </a:p>
      </cdr:txBody>
    </cdr:sp>
  </cdr:relSizeAnchor>
  <cdr:relSizeAnchor xmlns:cdr="http://schemas.openxmlformats.org/drawingml/2006/chartDrawing">
    <cdr:from>
      <cdr:x>0.442</cdr:x>
      <cdr:y>0.349</cdr:y>
    </cdr:from>
    <cdr:to>
      <cdr:x>0.4765</cdr:x>
      <cdr:y>0.72</cdr:y>
    </cdr:to>
    <cdr:sp>
      <cdr:nvSpPr>
        <cdr:cNvPr id="4" name="正方形/長方形 9"/>
        <cdr:cNvSpPr>
          <a:spLocks/>
        </cdr:cNvSpPr>
      </cdr:nvSpPr>
      <cdr:spPr>
        <a:xfrm>
          <a:off x="2838450" y="1047750"/>
          <a:ext cx="219075" cy="1123950"/>
        </a:xfrm>
        <a:prstGeom prst="rect">
          <a:avLst/>
        </a:prstGeom>
        <a:solidFill>
          <a:srgbClr val="8EB4E3">
            <a:alpha val="60000"/>
          </a:srgbClr>
        </a:solidFill>
        <a:ln w="9525" cmpd="sng">
          <a:solidFill>
            <a:srgbClr val="000000"/>
          </a:solidFill>
          <a:prstDash val="sysDash"/>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0.4045</cdr:x>
      <cdr:y>0.37975</cdr:y>
    </cdr:from>
    <cdr:to>
      <cdr:x>0.46875</cdr:x>
      <cdr:y>0.692</cdr:y>
    </cdr:to>
    <cdr:sp>
      <cdr:nvSpPr>
        <cdr:cNvPr id="5" name="左矢印 10"/>
        <cdr:cNvSpPr>
          <a:spLocks/>
        </cdr:cNvSpPr>
      </cdr:nvSpPr>
      <cdr:spPr>
        <a:xfrm>
          <a:off x="2600325" y="1143000"/>
          <a:ext cx="409575" cy="942975"/>
        </a:xfrm>
        <a:prstGeom prst="leftArrow">
          <a:avLst>
            <a:gd name="adj" fmla="val 2351"/>
          </a:avLst>
        </a:prstGeom>
        <a:solidFill>
          <a:srgbClr val="FFFFFF"/>
        </a:solidFill>
        <a:ln w="19050" cmpd="sng">
          <a:solidFill>
            <a:srgbClr val="000000"/>
          </a:solidFill>
          <a:headEnd type="none"/>
          <a:tailEnd type="none"/>
        </a:ln>
      </cdr:spPr>
      <cdr:txBody>
        <a:bodyPr vertOverflow="clip" wrap="square" lIns="18288" tIns="0" rIns="0" bIns="0" anchor="ctr"/>
        <a:p>
          <a:pPr algn="ctr">
            <a:defRPr/>
          </a:pPr>
          <a:r>
            <a:rPr lang="en-US" cap="none" sz="900" b="1" i="0" u="none" baseline="0">
              <a:solidFill>
                <a:srgbClr val="000000"/>
              </a:solidFill>
              <a:latin typeface="ＭＳ Ｐゴシック"/>
              <a:ea typeface="ＭＳ Ｐゴシック"/>
              <a:cs typeface="ＭＳ Ｐゴシック"/>
            </a:rPr>
            <a:t>復</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元</a:t>
          </a:r>
        </a:p>
      </cdr:txBody>
    </cdr:sp>
  </cdr:relSizeAnchor>
  <cdr:relSizeAnchor xmlns:cdr="http://schemas.openxmlformats.org/drawingml/2006/chartDrawing">
    <cdr:from>
      <cdr:x>0.012</cdr:x>
      <cdr:y>0.03725</cdr:y>
    </cdr:from>
    <cdr:to>
      <cdr:x>0.78625</cdr:x>
      <cdr:y>0.25125</cdr:y>
    </cdr:to>
    <cdr:sp>
      <cdr:nvSpPr>
        <cdr:cNvPr id="6" name="テキスト ボックス 1"/>
        <cdr:cNvSpPr txBox="1">
          <a:spLocks noChangeArrowheads="1"/>
        </cdr:cNvSpPr>
      </cdr:nvSpPr>
      <cdr:spPr>
        <a:xfrm>
          <a:off x="76200" y="104775"/>
          <a:ext cx="4981575" cy="647700"/>
        </a:xfrm>
        <a:prstGeom prst="rect">
          <a:avLst/>
        </a:prstGeom>
        <a:solidFill>
          <a:srgbClr val="FFFFFF"/>
        </a:solid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復元積立の考え方</a:t>
          </a:r>
        </a:p>
      </cdr:txBody>
    </cdr:sp>
  </cdr:relSizeAnchor>
  <cdr:relSizeAnchor xmlns:cdr="http://schemas.openxmlformats.org/drawingml/2006/chartDrawing">
    <cdr:from>
      <cdr:x>0.60875</cdr:x>
      <cdr:y>0.7795</cdr:y>
    </cdr:from>
    <cdr:to>
      <cdr:x>0.743</cdr:x>
      <cdr:y>0.8495</cdr:y>
    </cdr:to>
    <cdr:sp>
      <cdr:nvSpPr>
        <cdr:cNvPr id="7" name="正方形/長方形 12"/>
        <cdr:cNvSpPr>
          <a:spLocks/>
        </cdr:cNvSpPr>
      </cdr:nvSpPr>
      <cdr:spPr>
        <a:xfrm>
          <a:off x="3905250" y="2352675"/>
          <a:ext cx="866775" cy="20955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0.008</cdr:x>
      <cdr:y>0.1485</cdr:y>
    </cdr:from>
    <cdr:to>
      <cdr:x>0.97175</cdr:x>
      <cdr:y>0.80475</cdr:y>
    </cdr:to>
    <cdr:sp>
      <cdr:nvSpPr>
        <cdr:cNvPr id="8" name="正方形/長方形 11"/>
        <cdr:cNvSpPr>
          <a:spLocks/>
        </cdr:cNvSpPr>
      </cdr:nvSpPr>
      <cdr:spPr>
        <a:xfrm>
          <a:off x="47625" y="447675"/>
          <a:ext cx="6200775" cy="1990725"/>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30</xdr:col>
      <xdr:colOff>200025</xdr:colOff>
      <xdr:row>44</xdr:row>
      <xdr:rowOff>66675</xdr:rowOff>
    </xdr:to>
    <xdr:graphicFrame>
      <xdr:nvGraphicFramePr>
        <xdr:cNvPr id="1" name="グラフ 8"/>
        <xdr:cNvGraphicFramePr/>
      </xdr:nvGraphicFramePr>
      <xdr:xfrm>
        <a:off x="0" y="66675"/>
        <a:ext cx="6800850" cy="796290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10</xdr:row>
      <xdr:rowOff>152400</xdr:rowOff>
    </xdr:from>
    <xdr:to>
      <xdr:col>29</xdr:col>
      <xdr:colOff>9525</xdr:colOff>
      <xdr:row>10</xdr:row>
      <xdr:rowOff>161925</xdr:rowOff>
    </xdr:to>
    <xdr:sp>
      <xdr:nvSpPr>
        <xdr:cNvPr id="2" name="直線矢印コネクタ 7"/>
        <xdr:cNvSpPr>
          <a:spLocks/>
        </xdr:cNvSpPr>
      </xdr:nvSpPr>
      <xdr:spPr>
        <a:xfrm>
          <a:off x="1295400" y="1962150"/>
          <a:ext cx="5105400" cy="9525"/>
        </a:xfrm>
        <a:prstGeom prst="straightConnector1">
          <a:avLst/>
        </a:prstGeom>
        <a:noFill/>
        <a:ln w="25400" cmpd="sng">
          <a:solidFill>
            <a:srgbClr val="984807"/>
          </a:solidFill>
          <a:prstDash val="dash"/>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6</xdr:row>
      <xdr:rowOff>180975</xdr:rowOff>
    </xdr:from>
    <xdr:to>
      <xdr:col>5</xdr:col>
      <xdr:colOff>152400</xdr:colOff>
      <xdr:row>45</xdr:row>
      <xdr:rowOff>47625</xdr:rowOff>
    </xdr:to>
    <xdr:graphicFrame>
      <xdr:nvGraphicFramePr>
        <xdr:cNvPr id="3" name="グラフ 16"/>
        <xdr:cNvGraphicFramePr/>
      </xdr:nvGraphicFramePr>
      <xdr:xfrm>
        <a:off x="142875" y="1266825"/>
        <a:ext cx="1371600" cy="6924675"/>
      </xdr:xfrm>
      <a:graphic>
        <a:graphicData uri="http://schemas.openxmlformats.org/drawingml/2006/chart">
          <c:chart xmlns:c="http://schemas.openxmlformats.org/drawingml/2006/chart" r:id="rId2"/>
        </a:graphicData>
      </a:graphic>
    </xdr:graphicFrame>
    <xdr:clientData/>
  </xdr:twoCellAnchor>
  <xdr:oneCellAnchor>
    <xdr:from>
      <xdr:col>10</xdr:col>
      <xdr:colOff>114300</xdr:colOff>
      <xdr:row>10</xdr:row>
      <xdr:rowOff>47625</xdr:rowOff>
    </xdr:from>
    <xdr:ext cx="2571750" cy="171450"/>
    <xdr:sp>
      <xdr:nvSpPr>
        <xdr:cNvPr id="4" name="角丸四角形 4"/>
        <xdr:cNvSpPr>
          <a:spLocks/>
        </xdr:cNvSpPr>
      </xdr:nvSpPr>
      <xdr:spPr>
        <a:xfrm>
          <a:off x="2524125" y="1857375"/>
          <a:ext cx="2571750" cy="171450"/>
        </a:xfrm>
        <a:prstGeom prst="roundRect">
          <a:avLst/>
        </a:prstGeom>
        <a:solidFill>
          <a:srgbClr val="FFFFFF"/>
        </a:solidFill>
        <a:ln w="25400" cmpd="sng">
          <a:solidFill>
            <a:srgbClr val="984807"/>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府の積立ルールに基づく積立必要額　６，１１８</a:t>
          </a:r>
        </a:p>
      </xdr:txBody>
    </xdr:sp>
    <xdr:clientData/>
  </xdr:oneCellAnchor>
  <xdr:twoCellAnchor>
    <xdr:from>
      <xdr:col>3</xdr:col>
      <xdr:colOff>47625</xdr:colOff>
      <xdr:row>39</xdr:row>
      <xdr:rowOff>47625</xdr:rowOff>
    </xdr:from>
    <xdr:to>
      <xdr:col>31</xdr:col>
      <xdr:colOff>76200</xdr:colOff>
      <xdr:row>56</xdr:row>
      <xdr:rowOff>0</xdr:rowOff>
    </xdr:to>
    <xdr:graphicFrame>
      <xdr:nvGraphicFramePr>
        <xdr:cNvPr id="5" name="グラフ 2"/>
        <xdr:cNvGraphicFramePr/>
      </xdr:nvGraphicFramePr>
      <xdr:xfrm>
        <a:off x="457200" y="7105650"/>
        <a:ext cx="6429375" cy="3028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53</xdr:row>
      <xdr:rowOff>38100</xdr:rowOff>
    </xdr:from>
    <xdr:to>
      <xdr:col>30</xdr:col>
      <xdr:colOff>142875</xdr:colOff>
      <xdr:row>56</xdr:row>
      <xdr:rowOff>19050</xdr:rowOff>
    </xdr:to>
    <xdr:sp>
      <xdr:nvSpPr>
        <xdr:cNvPr id="6" name="AutoShape 2"/>
        <xdr:cNvSpPr>
          <a:spLocks/>
        </xdr:cNvSpPr>
      </xdr:nvSpPr>
      <xdr:spPr>
        <a:xfrm>
          <a:off x="133350" y="9629775"/>
          <a:ext cx="6610350" cy="523875"/>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繰上償還等とは、市場公募債等の流通を前提とした証券で発行した府債において、事業の中止など償還を行うべき事由が発生した場合に、</a:t>
          </a:r>
          <a:r>
            <a:rPr lang="en-US" cap="none" sz="800" b="0" i="0" u="none" baseline="0">
              <a:solidFill>
                <a:srgbClr val="000000"/>
              </a:solidFill>
            </a:rPr>
            <a:t>
</a:t>
          </a:r>
          <a:r>
            <a:rPr lang="en-US" cap="none" sz="800" b="0" i="0" u="none" baseline="0">
              <a:solidFill>
                <a:srgbClr val="000000"/>
              </a:solidFill>
            </a:rPr>
            <a:t>　繰上償還に相当する部分を減債基金に積み立てた額等。</a:t>
          </a:r>
          <a:r>
            <a:rPr lang="en-US" cap="none" sz="800" b="0" i="0" u="none" baseline="0">
              <a:solidFill>
                <a:srgbClr val="000000"/>
              </a:solidFill>
            </a:rPr>
            <a:t>
</a:t>
          </a:r>
          <a:r>
            <a:rPr lang="en-US" cap="none" sz="800" b="0" i="0" u="none" baseline="0">
              <a:solidFill>
                <a:srgbClr val="000000"/>
              </a:solidFill>
            </a:rPr>
            <a:t>　　なお、繰上償還等には積立不足は生じていない。</a:t>
          </a:r>
        </a:p>
      </xdr:txBody>
    </xdr:sp>
    <xdr:clientData/>
  </xdr:twoCellAnchor>
  <xdr:twoCellAnchor>
    <xdr:from>
      <xdr:col>22</xdr:col>
      <xdr:colOff>47625</xdr:colOff>
      <xdr:row>37</xdr:row>
      <xdr:rowOff>123825</xdr:rowOff>
    </xdr:from>
    <xdr:to>
      <xdr:col>24</xdr:col>
      <xdr:colOff>161925</xdr:colOff>
      <xdr:row>39</xdr:row>
      <xdr:rowOff>171450</xdr:rowOff>
    </xdr:to>
    <xdr:sp>
      <xdr:nvSpPr>
        <xdr:cNvPr id="7" name="右矢印 1"/>
        <xdr:cNvSpPr>
          <a:spLocks/>
        </xdr:cNvSpPr>
      </xdr:nvSpPr>
      <xdr:spPr>
        <a:xfrm>
          <a:off x="4972050" y="6819900"/>
          <a:ext cx="533400" cy="409575"/>
        </a:xfrm>
        <a:prstGeom prst="rightArrow">
          <a:avLst>
            <a:gd name="adj" fmla="val 12444"/>
          </a:avLst>
        </a:prstGeom>
        <a:solidFill>
          <a:srgbClr val="17375E"/>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19</xdr:row>
      <xdr:rowOff>47625</xdr:rowOff>
    </xdr:from>
    <xdr:to>
      <xdr:col>23</xdr:col>
      <xdr:colOff>38100</xdr:colOff>
      <xdr:row>21</xdr:row>
      <xdr:rowOff>85725</xdr:rowOff>
    </xdr:to>
    <xdr:sp>
      <xdr:nvSpPr>
        <xdr:cNvPr id="8" name="右矢印 1"/>
        <xdr:cNvSpPr>
          <a:spLocks/>
        </xdr:cNvSpPr>
      </xdr:nvSpPr>
      <xdr:spPr>
        <a:xfrm>
          <a:off x="4953000" y="3486150"/>
          <a:ext cx="219075" cy="400050"/>
        </a:xfrm>
        <a:prstGeom prst="rightArrow">
          <a:avLst>
            <a:gd name="adj1" fmla="val -38675"/>
            <a:gd name="adj2" fmla="val -23476"/>
          </a:avLst>
        </a:prstGeom>
        <a:solidFill>
          <a:srgbClr val="17375E"/>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0.194</cdr:y>
    </cdr:from>
    <cdr:to>
      <cdr:x>0.15775</cdr:x>
      <cdr:y>0.196</cdr:y>
    </cdr:to>
    <cdr:sp>
      <cdr:nvSpPr>
        <cdr:cNvPr id="1" name="直線コネクタ 12"/>
        <cdr:cNvSpPr>
          <a:spLocks/>
        </cdr:cNvSpPr>
      </cdr:nvSpPr>
      <cdr:spPr>
        <a:xfrm flipH="1">
          <a:off x="66675" y="561975"/>
          <a:ext cx="923925" cy="9525"/>
        </a:xfrm>
        <a:prstGeom prst="line">
          <a:avLst/>
        </a:prstGeom>
        <a:noFill/>
        <a:ln w="12700"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0.15775</cdr:x>
      <cdr:y>0.15125</cdr:y>
    </cdr:from>
    <cdr:to>
      <cdr:x>0.41425</cdr:x>
      <cdr:y>0.23775</cdr:y>
    </cdr:to>
    <cdr:sp>
      <cdr:nvSpPr>
        <cdr:cNvPr id="2" name="テキスト ボックス 6"/>
        <cdr:cNvSpPr txBox="1">
          <a:spLocks noChangeArrowheads="1"/>
        </cdr:cNvSpPr>
      </cdr:nvSpPr>
      <cdr:spPr>
        <a:xfrm>
          <a:off x="981075" y="438150"/>
          <a:ext cx="1609725" cy="247650"/>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減債基金残高　２００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0.029</cdr:x>
      <cdr:y>0.229</cdr:y>
    </cdr:from>
    <cdr:to>
      <cdr:x>0.13725</cdr:x>
      <cdr:y>0.42275</cdr:y>
    </cdr:to>
    <cdr:sp>
      <cdr:nvSpPr>
        <cdr:cNvPr id="3" name="テキスト ボックス 7"/>
        <cdr:cNvSpPr txBox="1">
          <a:spLocks noChangeArrowheads="1"/>
        </cdr:cNvSpPr>
      </cdr:nvSpPr>
      <cdr:spPr>
        <a:xfrm>
          <a:off x="180975" y="657225"/>
          <a:ext cx="676275" cy="561975"/>
        </a:xfrm>
        <a:prstGeom prst="rect">
          <a:avLst/>
        </a:prstGeom>
        <a:solidFill>
          <a:srgbClr val="FFFFFF"/>
        </a:solidFill>
        <a:ln w="9525" cmpd="sng">
          <a:noFill/>
        </a:ln>
      </cdr:spPr>
      <c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１，４５１</a:t>
          </a:r>
          <a:r>
            <a:rPr lang="en-US" cap="none" sz="105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0.0065</cdr:x>
      <cdr:y>0.43325</cdr:y>
    </cdr:from>
    <cdr:to>
      <cdr:x>0.0065</cdr:x>
      <cdr:y>0.625</cdr:y>
    </cdr:to>
    <cdr:sp>
      <cdr:nvSpPr>
        <cdr:cNvPr id="4" name="直線コネクタ 20"/>
        <cdr:cNvSpPr>
          <a:spLocks/>
        </cdr:cNvSpPr>
      </cdr:nvSpPr>
      <cdr:spPr>
        <a:xfrm>
          <a:off x="38100" y="1257300"/>
          <a:ext cx="0" cy="5524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0.183</cdr:x>
      <cdr:y>0.5215</cdr:y>
    </cdr:from>
    <cdr:to>
      <cdr:x>0.304</cdr:x>
      <cdr:y>0.57475</cdr:y>
    </cdr:to>
    <cdr:sp>
      <cdr:nvSpPr>
        <cdr:cNvPr id="5" name="テキスト ボックス 6"/>
        <cdr:cNvSpPr txBox="1">
          <a:spLocks noChangeArrowheads="1"/>
        </cdr:cNvSpPr>
      </cdr:nvSpPr>
      <cdr:spPr>
        <a:xfrm>
          <a:off x="1143000" y="1514475"/>
          <a:ext cx="762000"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差額　</a:t>
          </a:r>
          <a:r>
            <a:rPr lang="en-US" cap="none" sz="800" b="0" i="0" u="none" baseline="0">
              <a:solidFill>
                <a:srgbClr val="000000"/>
              </a:solidFill>
              <a:latin typeface="ＭＳ Ｐゴシック"/>
              <a:ea typeface="ＭＳ Ｐゴシック"/>
              <a:cs typeface="ＭＳ Ｐゴシック"/>
            </a:rPr>
            <a:t>2,547</a:t>
          </a:r>
        </a:p>
      </cdr:txBody>
    </cdr:sp>
  </cdr:relSizeAnchor>
  <cdr:relSizeAnchor xmlns:cdr="http://schemas.openxmlformats.org/drawingml/2006/chartDrawing">
    <cdr:from>
      <cdr:x>0.0055</cdr:x>
      <cdr:y>0.0925</cdr:y>
    </cdr:from>
    <cdr:to>
      <cdr:x>0.139</cdr:x>
      <cdr:y>0.118</cdr:y>
    </cdr:to>
    <cdr:sp>
      <cdr:nvSpPr>
        <cdr:cNvPr id="6" name="左中かっこ 31"/>
        <cdr:cNvSpPr>
          <a:spLocks/>
        </cdr:cNvSpPr>
      </cdr:nvSpPr>
      <cdr:spPr>
        <a:xfrm rot="5400000">
          <a:off x="28575" y="266700"/>
          <a:ext cx="838200" cy="76200"/>
        </a:xfrm>
        <a:prstGeom prst="leftBrace">
          <a:avLst>
            <a:gd name="adj" fmla="val -48620"/>
          </a:avLst>
        </a:prstGeom>
        <a:noFill/>
        <a:ln w="127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0.13825</cdr:x>
      <cdr:y>0.5385</cdr:y>
    </cdr:from>
    <cdr:to>
      <cdr:x>0.34875</cdr:x>
      <cdr:y>0.5405</cdr:y>
    </cdr:to>
    <cdr:sp>
      <cdr:nvSpPr>
        <cdr:cNvPr id="7" name="直線矢印コネクタ 27"/>
        <cdr:cNvSpPr>
          <a:spLocks/>
        </cdr:cNvSpPr>
      </cdr:nvSpPr>
      <cdr:spPr>
        <a:xfrm>
          <a:off x="866775" y="1562100"/>
          <a:ext cx="1323975" cy="9525"/>
        </a:xfrm>
        <a:prstGeom prst="straightConnector1">
          <a:avLst/>
        </a:prstGeom>
        <a:noFill/>
        <a:ln w="127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0.022</cdr:x>
      <cdr:y>0.49025</cdr:y>
    </cdr:from>
    <cdr:to>
      <cdr:x>0.34975</cdr:x>
      <cdr:y>0.491</cdr:y>
    </cdr:to>
    <cdr:sp>
      <cdr:nvSpPr>
        <cdr:cNvPr id="8" name="直線矢印コネクタ 26"/>
        <cdr:cNvSpPr>
          <a:spLocks/>
        </cdr:cNvSpPr>
      </cdr:nvSpPr>
      <cdr:spPr>
        <a:xfrm>
          <a:off x="133350" y="1419225"/>
          <a:ext cx="2057400" cy="0"/>
        </a:xfrm>
        <a:prstGeom prst="straightConnector1">
          <a:avLst/>
        </a:prstGeom>
        <a:noFill/>
        <a:ln w="28575"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0.35175</cdr:x>
      <cdr:y>0.4465</cdr:y>
    </cdr:from>
    <cdr:to>
      <cdr:x>0.52825</cdr:x>
      <cdr:y>0.5385</cdr:y>
    </cdr:to>
    <cdr:sp>
      <cdr:nvSpPr>
        <cdr:cNvPr id="9" name="テキスト ボックス 6"/>
        <cdr:cNvSpPr txBox="1">
          <a:spLocks noChangeArrowheads="1"/>
        </cdr:cNvSpPr>
      </cdr:nvSpPr>
      <cdr:spPr>
        <a:xfrm>
          <a:off x="2200275" y="1295400"/>
          <a:ext cx="11049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差額　３，９９８</a:t>
          </a:r>
        </a:p>
      </cdr:txBody>
    </cdr:sp>
  </cdr:relSizeAnchor>
  <cdr:relSizeAnchor xmlns:cdr="http://schemas.openxmlformats.org/drawingml/2006/chartDrawing">
    <cdr:from>
      <cdr:x>0.34875</cdr:x>
      <cdr:y>0.70375</cdr:y>
    </cdr:from>
    <cdr:to>
      <cdr:x>0.58975</cdr:x>
      <cdr:y>0.84225</cdr:y>
    </cdr:to>
    <cdr:sp>
      <cdr:nvSpPr>
        <cdr:cNvPr id="10" name="正方形/長方形 18"/>
        <cdr:cNvSpPr>
          <a:spLocks/>
        </cdr:cNvSpPr>
      </cdr:nvSpPr>
      <cdr:spPr>
        <a:xfrm>
          <a:off x="2181225" y="2038350"/>
          <a:ext cx="1514475" cy="400050"/>
        </a:xfrm>
        <a:prstGeom prst="rect">
          <a:avLst/>
        </a:prstGeom>
        <a:noFill/>
        <a:ln w="9525" cmpd="sng">
          <a:noFill/>
        </a:ln>
      </cdr:spPr>
      <cdr:txBody>
        <a:bodyPr vertOverflow="clip" wrap="square" lIns="18288" tIns="0" rIns="0" bIns="0"/>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算入見込額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１８，６４１（ウ）　</a:t>
          </a:r>
          <a:r>
            <a:rPr lang="en-US" cap="none" sz="800" b="0" i="0" u="none" baseline="0">
              <a:solidFill>
                <a:srgbClr val="000000"/>
              </a:solidFill>
              <a:latin typeface="ＭＳ Ｐゴシック"/>
              <a:ea typeface="ＭＳ Ｐゴシック"/>
              <a:cs typeface="ＭＳ Ｐゴシック"/>
            </a:rPr>
            <a:t>※1</a:t>
          </a:r>
        </a:p>
      </cdr:txBody>
    </cdr:sp>
  </cdr:relSizeAnchor>
  <cdr:relSizeAnchor xmlns:cdr="http://schemas.openxmlformats.org/drawingml/2006/chartDrawing">
    <cdr:from>
      <cdr:x>0.001</cdr:x>
      <cdr:y>0.016</cdr:y>
    </cdr:from>
    <cdr:to>
      <cdr:x>0.896</cdr:x>
      <cdr:y>0.017</cdr:y>
    </cdr:to>
    <cdr:sp>
      <cdr:nvSpPr>
        <cdr:cNvPr id="11" name="直線矢印コネクタ 19"/>
        <cdr:cNvSpPr>
          <a:spLocks/>
        </cdr:cNvSpPr>
      </cdr:nvSpPr>
      <cdr:spPr>
        <a:xfrm flipV="1">
          <a:off x="0" y="38100"/>
          <a:ext cx="5619750" cy="0"/>
        </a:xfrm>
        <a:prstGeom prst="straightConnector1">
          <a:avLst/>
        </a:prstGeom>
        <a:no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0.338</cdr:x>
      <cdr:y>-0.0135</cdr:y>
    </cdr:from>
    <cdr:to>
      <cdr:x>0.6065</cdr:x>
      <cdr:y>0.04975</cdr:y>
    </cdr:to>
    <cdr:sp>
      <cdr:nvSpPr>
        <cdr:cNvPr id="12" name="角丸四角形 22"/>
        <cdr:cNvSpPr>
          <a:spLocks/>
        </cdr:cNvSpPr>
      </cdr:nvSpPr>
      <cdr:spPr>
        <a:xfrm>
          <a:off x="2114550" y="-38099"/>
          <a:ext cx="1685925" cy="180975"/>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府債残高　</a:t>
          </a:r>
          <a:r>
            <a:rPr lang="en-US" cap="none" sz="900" b="0" i="0" u="none" baseline="0">
              <a:solidFill>
                <a:srgbClr val="000000"/>
              </a:solidFill>
              <a:latin typeface="ＭＳ Ｐゴシック"/>
              <a:ea typeface="ＭＳ Ｐゴシック"/>
              <a:cs typeface="ＭＳ Ｐゴシック"/>
            </a:rPr>
            <a:t>２４，９２４</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a:t>
          </a:r>
          <a:r>
            <a:rPr lang="en-US" cap="none" sz="900" b="0" i="0" u="none" baseline="0">
              <a:solidFill>
                <a:srgbClr val="000000"/>
              </a:solidFill>
            </a:rPr>
            <a:t>)</a:t>
          </a:r>
        </a:p>
      </cdr:txBody>
    </cdr:sp>
  </cdr:relSizeAnchor>
  <cdr:relSizeAnchor xmlns:cdr="http://schemas.openxmlformats.org/drawingml/2006/chartDrawing">
    <cdr:from>
      <cdr:x>-0.008</cdr:x>
      <cdr:y>0.037</cdr:y>
    </cdr:from>
    <cdr:to>
      <cdr:x>0.3205</cdr:x>
      <cdr:y>0.10575</cdr:y>
    </cdr:to>
    <cdr:sp>
      <cdr:nvSpPr>
        <cdr:cNvPr id="13" name="テキスト ボックス 6"/>
        <cdr:cNvSpPr txBox="1">
          <a:spLocks noChangeArrowheads="1"/>
        </cdr:cNvSpPr>
      </cdr:nvSpPr>
      <cdr:spPr>
        <a:xfrm>
          <a:off x="-47624" y="104775"/>
          <a:ext cx="2057400" cy="200025"/>
        </a:xfrm>
        <a:prstGeom prst="rect">
          <a:avLst/>
        </a:prstGeom>
        <a:noFill/>
        <a:ln w="9525" cmpd="sng">
          <a:noFill/>
        </a:ln>
      </cdr:spPr>
      <c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府のルールに基づく積立必要額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１，６５１</a:t>
          </a:r>
        </a:p>
      </cdr:txBody>
    </cdr:sp>
  </cdr:relSizeAnchor>
  <cdr:relSizeAnchor xmlns:cdr="http://schemas.openxmlformats.org/drawingml/2006/chartDrawing">
    <cdr:from>
      <cdr:x>0.022</cdr:x>
      <cdr:y>0.435</cdr:y>
    </cdr:from>
    <cdr:to>
      <cdr:x>0.022</cdr:x>
      <cdr:y>0.61725</cdr:y>
    </cdr:to>
    <cdr:sp>
      <cdr:nvSpPr>
        <cdr:cNvPr id="14" name="直線コネクタ 25"/>
        <cdr:cNvSpPr>
          <a:spLocks/>
        </cdr:cNvSpPr>
      </cdr:nvSpPr>
      <cdr:spPr>
        <a:xfrm flipH="1">
          <a:off x="133350" y="1257300"/>
          <a:ext cx="0"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cdr:x>
      <cdr:y>0.437</cdr:y>
    </cdr:from>
    <cdr:to>
      <cdr:x>0.14</cdr:x>
      <cdr:y>0.60975</cdr:y>
    </cdr:to>
    <cdr:sp>
      <cdr:nvSpPr>
        <cdr:cNvPr id="15" name="直線コネクタ 28"/>
        <cdr:cNvSpPr>
          <a:spLocks/>
        </cdr:cNvSpPr>
      </cdr:nvSpPr>
      <cdr:spPr>
        <a:xfrm>
          <a:off x="876300" y="1266825"/>
          <a:ext cx="0" cy="5048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0.348</cdr:x>
      <cdr:y>0.435</cdr:y>
    </cdr:from>
    <cdr:to>
      <cdr:x>0.348</cdr:x>
      <cdr:y>0.61725</cdr:y>
    </cdr:to>
    <cdr:sp>
      <cdr:nvSpPr>
        <cdr:cNvPr id="16" name="直線コネクタ 30"/>
        <cdr:cNvSpPr>
          <a:spLocks/>
        </cdr:cNvSpPr>
      </cdr:nvSpPr>
      <cdr:spPr>
        <a:xfrm>
          <a:off x="2181225" y="1257300"/>
          <a:ext cx="0"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0.72625</cdr:x>
      <cdr:y>0.437</cdr:y>
    </cdr:from>
    <cdr:to>
      <cdr:x>0.72625</cdr:x>
      <cdr:y>0.61175</cdr:y>
    </cdr:to>
    <cdr:sp>
      <cdr:nvSpPr>
        <cdr:cNvPr id="17" name="直線コネクタ 34"/>
        <cdr:cNvSpPr>
          <a:spLocks/>
        </cdr:cNvSpPr>
      </cdr:nvSpPr>
      <cdr:spPr>
        <a:xfrm>
          <a:off x="4552950" y="1266825"/>
          <a:ext cx="0" cy="5048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0.896</cdr:x>
      <cdr:y>0.4295</cdr:y>
    </cdr:from>
    <cdr:to>
      <cdr:x>0.896</cdr:x>
      <cdr:y>0.61725</cdr:y>
    </cdr:to>
    <cdr:sp>
      <cdr:nvSpPr>
        <cdr:cNvPr id="18" name="直線コネクタ 35"/>
        <cdr:cNvSpPr>
          <a:spLocks/>
        </cdr:cNvSpPr>
      </cdr:nvSpPr>
      <cdr:spPr>
        <a:xfrm flipH="1">
          <a:off x="5619750" y="1238250"/>
          <a:ext cx="0" cy="5429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0.585</cdr:x>
      <cdr:y>0.55575</cdr:y>
    </cdr:from>
    <cdr:to>
      <cdr:x>0.7185</cdr:x>
      <cdr:y>0.99825</cdr:y>
    </cdr:to>
    <cdr:grpSp>
      <cdr:nvGrpSpPr>
        <cdr:cNvPr id="19" name="グループ化 39"/>
        <cdr:cNvGrpSpPr>
          <a:grpSpLocks/>
        </cdr:cNvGrpSpPr>
      </cdr:nvGrpSpPr>
      <cdr:grpSpPr>
        <a:xfrm>
          <a:off x="3667125" y="1609725"/>
          <a:ext cx="838200" cy="1285875"/>
          <a:chOff x="0" y="0"/>
          <a:chExt cx="863598" cy="1374456"/>
        </a:xfrm>
        <a:solidFill>
          <a:srgbClr val="FFFFFF"/>
        </a:solidFill>
      </cdr:grpSpPr>
      <cdr:sp>
        <cdr:nvSpPr>
          <cdr:cNvPr id="20" name="小波 112"/>
          <cdr:cNvSpPr>
            <a:spLocks/>
          </cdr:cNvSpPr>
        </cdr:nvSpPr>
        <cdr:spPr>
          <a:xfrm rot="5400000">
            <a:off x="-336370" y="537412"/>
            <a:ext cx="1200185" cy="201014"/>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1" name="小波 113"/>
          <cdr:cNvSpPr>
            <a:spLocks/>
          </cdr:cNvSpPr>
        </cdr:nvSpPr>
        <cdr:spPr>
          <a:xfrm>
            <a:off x="0" y="1182719"/>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2" name="小波 114"/>
          <cdr:cNvSpPr>
            <a:spLocks/>
          </cdr:cNvSpPr>
        </cdr:nvSpPr>
        <cdr:spPr>
          <a:xfrm>
            <a:off x="34976" y="-50510"/>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0.0055</cdr:x>
      <cdr:y>0.97525</cdr:y>
    </cdr:from>
    <cdr:to>
      <cdr:x>0.7245</cdr:x>
      <cdr:y>0.9895</cdr:y>
    </cdr:to>
    <cdr:sp>
      <cdr:nvSpPr>
        <cdr:cNvPr id="23" name="直線矢印コネクタ 10"/>
        <cdr:cNvSpPr>
          <a:spLocks/>
        </cdr:cNvSpPr>
      </cdr:nvSpPr>
      <cdr:spPr>
        <a:xfrm flipV="1">
          <a:off x="28575" y="2828925"/>
          <a:ext cx="4514850" cy="3810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0.226</cdr:x>
      <cdr:y>0.95625</cdr:y>
    </cdr:from>
    <cdr:to>
      <cdr:x>0.49025</cdr:x>
      <cdr:y>1</cdr:y>
    </cdr:to>
    <cdr:sp>
      <cdr:nvSpPr>
        <cdr:cNvPr id="24" name="角丸四角形 11"/>
        <cdr:cNvSpPr>
          <a:spLocks/>
        </cdr:cNvSpPr>
      </cdr:nvSpPr>
      <cdr:spPr>
        <a:xfrm>
          <a:off x="1409700" y="2771775"/>
          <a:ext cx="165735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算入対象額　</a:t>
          </a:r>
          <a:r>
            <a:rPr lang="en-US" cap="none" sz="900" b="0" i="0" u="none" baseline="0">
              <a:solidFill>
                <a:srgbClr val="000000"/>
              </a:solidFill>
              <a:latin typeface="ＭＳ Ｐゴシック"/>
              <a:ea typeface="ＭＳ Ｐゴシック"/>
              <a:cs typeface="ＭＳ Ｐゴシック"/>
            </a:rPr>
            <a:t>２２，８３９</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0.02475</cdr:x>
      <cdr:y>0.1945</cdr:y>
    </cdr:from>
    <cdr:to>
      <cdr:x>0.15825</cdr:x>
      <cdr:y>0.1965</cdr:y>
    </cdr:to>
    <cdr:sp>
      <cdr:nvSpPr>
        <cdr:cNvPr id="1" name="直線コネクタ 12"/>
        <cdr:cNvSpPr>
          <a:spLocks/>
        </cdr:cNvSpPr>
      </cdr:nvSpPr>
      <cdr:spPr>
        <a:xfrm flipH="1">
          <a:off x="190500" y="561975"/>
          <a:ext cx="1076325" cy="9525"/>
        </a:xfrm>
        <a:prstGeom prst="line">
          <a:avLst/>
        </a:prstGeom>
        <a:noFill/>
        <a:ln w="12700" cmpd="sng">
          <a:solidFill>
            <a:srgbClr val="000000"/>
          </a:solidFill>
          <a:headEnd type="none"/>
          <a:tailEnd type="triangl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0.15825</cdr:x>
      <cdr:y>0.15175</cdr:y>
    </cdr:from>
    <cdr:to>
      <cdr:x>0.3545</cdr:x>
      <cdr:y>0.23725</cdr:y>
    </cdr:to>
    <cdr:sp>
      <cdr:nvSpPr>
        <cdr:cNvPr id="2" name="テキスト ボックス 6"/>
        <cdr:cNvSpPr txBox="1">
          <a:spLocks noChangeArrowheads="1"/>
        </cdr:cNvSpPr>
      </cdr:nvSpPr>
      <cdr:spPr>
        <a:xfrm>
          <a:off x="1266825" y="438150"/>
          <a:ext cx="1581150" cy="247650"/>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減債基金残高　６３８</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イ</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0.04925</cdr:x>
      <cdr:y>0.23725</cdr:y>
    </cdr:from>
    <cdr:to>
      <cdr:x>0.13475</cdr:x>
      <cdr:y>0.4215</cdr:y>
    </cdr:to>
    <cdr:sp>
      <cdr:nvSpPr>
        <cdr:cNvPr id="3" name="テキスト ボックス 7"/>
        <cdr:cNvSpPr txBox="1">
          <a:spLocks noChangeArrowheads="1"/>
        </cdr:cNvSpPr>
      </cdr:nvSpPr>
      <cdr:spPr>
        <a:xfrm>
          <a:off x="390525" y="695325"/>
          <a:ext cx="685800" cy="542925"/>
        </a:xfrm>
        <a:prstGeom prst="rect">
          <a:avLst/>
        </a:prstGeom>
        <a:solidFill>
          <a:srgbClr val="FFFFFF"/>
        </a:solidFill>
        <a:ln w="9525" cmpd="sng">
          <a:noFill/>
        </a:ln>
      </cdr:spPr>
      <c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積立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不足額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１，３４４</a:t>
          </a:r>
        </a:p>
      </cdr:txBody>
    </cdr:sp>
  </cdr:relSizeAnchor>
  <cdr:relSizeAnchor xmlns:cdr="http://schemas.openxmlformats.org/drawingml/2006/chartDrawing">
    <cdr:from>
      <cdr:x>0.006</cdr:x>
      <cdr:y>0.4395</cdr:y>
    </cdr:from>
    <cdr:to>
      <cdr:x>0.006</cdr:x>
      <cdr:y>0.61425</cdr:y>
    </cdr:to>
    <cdr:sp>
      <cdr:nvSpPr>
        <cdr:cNvPr id="4" name="直線コネクタ 20"/>
        <cdr:cNvSpPr>
          <a:spLocks/>
        </cdr:cNvSpPr>
      </cdr:nvSpPr>
      <cdr:spPr>
        <a:xfrm>
          <a:off x="47625" y="1285875"/>
          <a:ext cx="0" cy="5143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0.164</cdr:x>
      <cdr:y>0.524</cdr:y>
    </cdr:from>
    <cdr:to>
      <cdr:x>0.275</cdr:x>
      <cdr:y>0.57725</cdr:y>
    </cdr:to>
    <cdr:sp>
      <cdr:nvSpPr>
        <cdr:cNvPr id="5" name="テキスト ボックス 6"/>
        <cdr:cNvSpPr txBox="1">
          <a:spLocks noChangeArrowheads="1"/>
        </cdr:cNvSpPr>
      </cdr:nvSpPr>
      <cdr:spPr>
        <a:xfrm>
          <a:off x="1314450" y="1533525"/>
          <a:ext cx="895350" cy="152400"/>
        </a:xfrm>
        <a:prstGeom prst="rect">
          <a:avLst/>
        </a:prstGeom>
        <a:noFill/>
        <a:ln w="9525" cmpd="sng">
          <a:noFill/>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差額　</a:t>
          </a:r>
          <a:r>
            <a:rPr lang="en-US" cap="none" sz="800" b="0" i="0" u="none" baseline="0">
              <a:solidFill>
                <a:srgbClr val="000000"/>
              </a:solidFill>
              <a:latin typeface="ＭＳ Ｐゴシック"/>
              <a:ea typeface="ＭＳ Ｐゴシック"/>
              <a:cs typeface="ＭＳ Ｐゴシック"/>
            </a:rPr>
            <a:t>2,912</a:t>
          </a:r>
        </a:p>
      </cdr:txBody>
    </cdr:sp>
  </cdr:relSizeAnchor>
  <cdr:relSizeAnchor xmlns:cdr="http://schemas.openxmlformats.org/drawingml/2006/chartDrawing">
    <cdr:from>
      <cdr:x>0.007</cdr:x>
      <cdr:y>0.08725</cdr:y>
    </cdr:from>
    <cdr:to>
      <cdr:x>0.12675</cdr:x>
      <cdr:y>0.11675</cdr:y>
    </cdr:to>
    <cdr:sp>
      <cdr:nvSpPr>
        <cdr:cNvPr id="6" name="左中かっこ 31"/>
        <cdr:cNvSpPr>
          <a:spLocks/>
        </cdr:cNvSpPr>
      </cdr:nvSpPr>
      <cdr:spPr>
        <a:xfrm rot="5400000">
          <a:off x="47625" y="247650"/>
          <a:ext cx="962025" cy="85725"/>
        </a:xfrm>
        <a:prstGeom prst="leftBrace">
          <a:avLst>
            <a:gd name="adj" fmla="val -48680"/>
          </a:avLst>
        </a:prstGeom>
        <a:noFill/>
        <a:ln w="12700"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0.12575</cdr:x>
      <cdr:y>0.53925</cdr:y>
    </cdr:from>
    <cdr:to>
      <cdr:x>0.3055</cdr:x>
      <cdr:y>0.54125</cdr:y>
    </cdr:to>
    <cdr:sp>
      <cdr:nvSpPr>
        <cdr:cNvPr id="7" name="直線矢印コネクタ 27"/>
        <cdr:cNvSpPr>
          <a:spLocks/>
        </cdr:cNvSpPr>
      </cdr:nvSpPr>
      <cdr:spPr>
        <a:xfrm>
          <a:off x="1009650" y="1581150"/>
          <a:ext cx="1447800" cy="9525"/>
        </a:xfrm>
        <a:prstGeom prst="straightConnector1">
          <a:avLst/>
        </a:prstGeom>
        <a:noFill/>
        <a:ln w="127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0.04525</cdr:x>
      <cdr:y>0.49275</cdr:y>
    </cdr:from>
    <cdr:to>
      <cdr:x>0.3085</cdr:x>
      <cdr:y>0.49275</cdr:y>
    </cdr:to>
    <cdr:sp>
      <cdr:nvSpPr>
        <cdr:cNvPr id="8" name="直線矢印コネクタ 26"/>
        <cdr:cNvSpPr>
          <a:spLocks/>
        </cdr:cNvSpPr>
      </cdr:nvSpPr>
      <cdr:spPr>
        <a:xfrm>
          <a:off x="361950" y="1438275"/>
          <a:ext cx="2114550" cy="0"/>
        </a:xfrm>
        <a:prstGeom prst="straightConnector1">
          <a:avLst/>
        </a:prstGeom>
        <a:noFill/>
        <a:ln w="28575"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0.3095</cdr:x>
      <cdr:y>0.44625</cdr:y>
    </cdr:from>
    <cdr:to>
      <cdr:x>0.48525</cdr:x>
      <cdr:y>0.53725</cdr:y>
    </cdr:to>
    <cdr:sp>
      <cdr:nvSpPr>
        <cdr:cNvPr id="9" name="テキスト ボックス 6"/>
        <cdr:cNvSpPr txBox="1">
          <a:spLocks noChangeArrowheads="1"/>
        </cdr:cNvSpPr>
      </cdr:nvSpPr>
      <cdr:spPr>
        <a:xfrm>
          <a:off x="2486025" y="1304925"/>
          <a:ext cx="1409700"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差額　４，２５６</a:t>
          </a:r>
        </a:p>
      </cdr:txBody>
    </cdr:sp>
  </cdr:relSizeAnchor>
  <cdr:relSizeAnchor xmlns:cdr="http://schemas.openxmlformats.org/drawingml/2006/chartDrawing">
    <cdr:from>
      <cdr:x>0.3105</cdr:x>
      <cdr:y>0.69325</cdr:y>
    </cdr:from>
    <cdr:to>
      <cdr:x>0.53425</cdr:x>
      <cdr:y>0.83175</cdr:y>
    </cdr:to>
    <cdr:sp>
      <cdr:nvSpPr>
        <cdr:cNvPr id="10" name="正方形/長方形 18"/>
        <cdr:cNvSpPr>
          <a:spLocks/>
        </cdr:cNvSpPr>
      </cdr:nvSpPr>
      <cdr:spPr>
        <a:xfrm>
          <a:off x="2495550" y="2028825"/>
          <a:ext cx="1800225" cy="409575"/>
        </a:xfrm>
        <a:prstGeom prst="rect">
          <a:avLst/>
        </a:prstGeom>
        <a:noFill/>
        <a:ln w="9525" cmpd="sng">
          <a:noFill/>
        </a:ln>
      </cdr:spPr>
      <cdr:txBody>
        <a:bodyPr vertOverflow="clip" wrap="square" lIns="18288" tIns="0" rIns="0" bIns="0"/>
        <a:p>
          <a:pPr algn="ctr">
            <a:defRPr/>
          </a:pPr>
          <a:r>
            <a:rPr lang="en-US" cap="none" sz="900" b="0" i="0" u="none" baseline="0">
              <a:solidFill>
                <a:srgbClr val="000000"/>
              </a:solidFill>
              <a:latin typeface="ＭＳ Ｐゴシック"/>
              <a:ea typeface="ＭＳ Ｐゴシック"/>
              <a:cs typeface="ＭＳ Ｐゴシック"/>
            </a:rPr>
            <a:t>基準財政需要額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算入見込額</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２０，４７９（ウ）　</a:t>
          </a:r>
          <a:r>
            <a:rPr lang="en-US" cap="none" sz="800" b="0" i="0" u="none" baseline="0">
              <a:solidFill>
                <a:srgbClr val="000000"/>
              </a:solidFill>
              <a:latin typeface="ＭＳ Ｐゴシック"/>
              <a:ea typeface="ＭＳ Ｐゴシック"/>
              <a:cs typeface="ＭＳ Ｐゴシック"/>
            </a:rPr>
            <a:t>※1</a:t>
          </a:r>
        </a:p>
      </cdr:txBody>
    </cdr:sp>
  </cdr:relSizeAnchor>
  <cdr:relSizeAnchor xmlns:cdr="http://schemas.openxmlformats.org/drawingml/2006/chartDrawing">
    <cdr:from>
      <cdr:x>0.007</cdr:x>
      <cdr:y>0.01</cdr:y>
    </cdr:from>
    <cdr:to>
      <cdr:x>0.83375</cdr:x>
      <cdr:y>0.013</cdr:y>
    </cdr:to>
    <cdr:sp>
      <cdr:nvSpPr>
        <cdr:cNvPr id="11" name="直線矢印コネクタ 19"/>
        <cdr:cNvSpPr>
          <a:spLocks/>
        </cdr:cNvSpPr>
      </cdr:nvSpPr>
      <cdr:spPr>
        <a:xfrm flipV="1">
          <a:off x="47625" y="28575"/>
          <a:ext cx="6648450" cy="9525"/>
        </a:xfrm>
        <a:prstGeom prst="straightConnector1">
          <a:avLst/>
        </a:prstGeom>
        <a:no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0.2995</cdr:x>
      <cdr:y>-0.012</cdr:y>
    </cdr:from>
    <cdr:to>
      <cdr:x>0.547</cdr:x>
      <cdr:y>0.051</cdr:y>
    </cdr:to>
    <cdr:sp>
      <cdr:nvSpPr>
        <cdr:cNvPr id="12" name="角丸四角形 22"/>
        <cdr:cNvSpPr>
          <a:spLocks/>
        </cdr:cNvSpPr>
      </cdr:nvSpPr>
      <cdr:spPr>
        <a:xfrm>
          <a:off x="2400300" y="-28574"/>
          <a:ext cx="1990725" cy="180975"/>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府債残高　</a:t>
          </a:r>
          <a:r>
            <a:rPr lang="en-US" cap="none" sz="900" b="0" i="0" u="none" baseline="0">
              <a:solidFill>
                <a:srgbClr val="000000"/>
              </a:solidFill>
              <a:latin typeface="ＭＳ Ｐゴシック"/>
              <a:ea typeface="ＭＳ Ｐゴシック"/>
              <a:cs typeface="ＭＳ Ｐゴシック"/>
            </a:rPr>
            <a:t>２７，４１５</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a:t>
          </a:r>
          <a:r>
            <a:rPr lang="en-US" cap="none" sz="900" b="0" i="0" u="none" baseline="0">
              <a:solidFill>
                <a:srgbClr val="000000"/>
              </a:solidFill>
            </a:rPr>
            <a:t>)</a:t>
          </a:r>
        </a:p>
      </cdr:txBody>
    </cdr:sp>
  </cdr:relSizeAnchor>
  <cdr:relSizeAnchor xmlns:cdr="http://schemas.openxmlformats.org/drawingml/2006/chartDrawing">
    <cdr:from>
      <cdr:x>-0.00325</cdr:x>
      <cdr:y>0.0315</cdr:y>
    </cdr:from>
    <cdr:to>
      <cdr:x>0.32325</cdr:x>
      <cdr:y>0.1015</cdr:y>
    </cdr:to>
    <cdr:sp>
      <cdr:nvSpPr>
        <cdr:cNvPr id="13" name="テキスト ボックス 6"/>
        <cdr:cNvSpPr txBox="1">
          <a:spLocks noChangeArrowheads="1"/>
        </cdr:cNvSpPr>
      </cdr:nvSpPr>
      <cdr:spPr>
        <a:xfrm>
          <a:off x="-19049" y="85725"/>
          <a:ext cx="2628900" cy="209550"/>
        </a:xfrm>
        <a:prstGeom prst="rect">
          <a:avLst/>
        </a:prstGeom>
        <a:noFill/>
        <a:ln w="9525" cmpd="sng">
          <a:noFill/>
        </a:ln>
      </cdr:spPr>
      <cdr:txBody>
        <a:bodyPr vertOverflow="clip" wrap="square"/>
        <a:p>
          <a:pPr algn="l">
            <a:defRPr/>
          </a:pPr>
          <a:r>
            <a:rPr lang="en-US" cap="none" sz="850" b="0" i="0" u="none" baseline="0">
              <a:solidFill>
                <a:srgbClr val="000000"/>
              </a:solidFill>
              <a:latin typeface="ＭＳ Ｐゴシック"/>
              <a:ea typeface="ＭＳ Ｐゴシック"/>
              <a:cs typeface="ＭＳ Ｐゴシック"/>
            </a:rPr>
            <a:t>府のルールに基づく積立必要額</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１，９８２</a:t>
          </a:r>
        </a:p>
      </cdr:txBody>
    </cdr:sp>
  </cdr:relSizeAnchor>
  <cdr:relSizeAnchor xmlns:cdr="http://schemas.openxmlformats.org/drawingml/2006/chartDrawing">
    <cdr:from>
      <cdr:x>0.04525</cdr:x>
      <cdr:y>0.43575</cdr:y>
    </cdr:from>
    <cdr:to>
      <cdr:x>0.04525</cdr:x>
      <cdr:y>0.6125</cdr:y>
    </cdr:to>
    <cdr:sp>
      <cdr:nvSpPr>
        <cdr:cNvPr id="14" name="直線コネクタ 25"/>
        <cdr:cNvSpPr>
          <a:spLocks/>
        </cdr:cNvSpPr>
      </cdr:nvSpPr>
      <cdr:spPr>
        <a:xfrm flipH="1">
          <a:off x="361950" y="1276350"/>
          <a:ext cx="0" cy="5143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0.12675</cdr:x>
      <cdr:y>0.43575</cdr:y>
    </cdr:from>
    <cdr:to>
      <cdr:x>0.12775</cdr:x>
      <cdr:y>0.61425</cdr:y>
    </cdr:to>
    <cdr:sp>
      <cdr:nvSpPr>
        <cdr:cNvPr id="15" name="直線コネクタ 28"/>
        <cdr:cNvSpPr>
          <a:spLocks/>
        </cdr:cNvSpPr>
      </cdr:nvSpPr>
      <cdr:spPr>
        <a:xfrm flipH="1">
          <a:off x="1009650" y="1276350"/>
          <a:ext cx="9525" cy="52387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0.3065</cdr:x>
      <cdr:y>0.43375</cdr:y>
    </cdr:from>
    <cdr:to>
      <cdr:x>0.3065</cdr:x>
      <cdr:y>0.618</cdr:y>
    </cdr:to>
    <cdr:sp>
      <cdr:nvSpPr>
        <cdr:cNvPr id="16" name="直線コネクタ 30"/>
        <cdr:cNvSpPr>
          <a:spLocks/>
        </cdr:cNvSpPr>
      </cdr:nvSpPr>
      <cdr:spPr>
        <a:xfrm>
          <a:off x="2457450" y="1266825"/>
          <a:ext cx="0" cy="542925"/>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0.70525</cdr:x>
      <cdr:y>0.43375</cdr:y>
    </cdr:from>
    <cdr:to>
      <cdr:x>0.70625</cdr:x>
      <cdr:y>0.61625</cdr:y>
    </cdr:to>
    <cdr:sp>
      <cdr:nvSpPr>
        <cdr:cNvPr id="17" name="直線コネクタ 34"/>
        <cdr:cNvSpPr>
          <a:spLocks/>
        </cdr:cNvSpPr>
      </cdr:nvSpPr>
      <cdr:spPr>
        <a:xfrm flipH="1">
          <a:off x="5667375" y="1266825"/>
          <a:ext cx="9525" cy="53340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0.831</cdr:x>
      <cdr:y>0.432</cdr:y>
    </cdr:from>
    <cdr:to>
      <cdr:x>0.831</cdr:x>
      <cdr:y>0.62</cdr:y>
    </cdr:to>
    <cdr:sp>
      <cdr:nvSpPr>
        <cdr:cNvPr id="18" name="直線コネクタ 35"/>
        <cdr:cNvSpPr>
          <a:spLocks/>
        </cdr:cNvSpPr>
      </cdr:nvSpPr>
      <cdr:spPr>
        <a:xfrm flipH="1">
          <a:off x="6677025" y="1266825"/>
          <a:ext cx="0" cy="552450"/>
        </a:xfrm>
        <a:prstGeom prst="line">
          <a:avLst/>
        </a:prstGeom>
        <a:noFill/>
        <a:ln w="12700" cmpd="sng">
          <a:solidFill>
            <a:srgbClr val="4A7EBB"/>
          </a:solidFill>
          <a:prstDash val="dash"/>
          <a:headEnd type="none"/>
          <a:tailEnd type="none"/>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0.53925</cdr:x>
      <cdr:y>0.071</cdr:y>
    </cdr:from>
    <cdr:to>
      <cdr:x>0.647</cdr:x>
      <cdr:y>0.5255</cdr:y>
    </cdr:to>
    <cdr:grpSp>
      <cdr:nvGrpSpPr>
        <cdr:cNvPr id="19" name="グループ化 44"/>
        <cdr:cNvGrpSpPr>
          <a:grpSpLocks/>
        </cdr:cNvGrpSpPr>
      </cdr:nvGrpSpPr>
      <cdr:grpSpPr>
        <a:xfrm>
          <a:off x="4333875" y="200025"/>
          <a:ext cx="866775" cy="1333500"/>
          <a:chOff x="0" y="-41378"/>
          <a:chExt cx="863598" cy="1415834"/>
        </a:xfrm>
        <a:solidFill>
          <a:srgbClr val="FFFFFF"/>
        </a:solidFill>
      </cdr:grpSpPr>
      <cdr:sp>
        <cdr:nvSpPr>
          <cdr:cNvPr id="20" name="小波 57"/>
          <cdr:cNvSpPr>
            <a:spLocks/>
          </cdr:cNvSpPr>
        </cdr:nvSpPr>
        <cdr:spPr>
          <a:xfrm rot="5400000">
            <a:off x="-336370" y="537344"/>
            <a:ext cx="1200185" cy="201048"/>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1" name="小波 58"/>
          <cdr:cNvSpPr>
            <a:spLocks/>
          </cdr:cNvSpPr>
        </cdr:nvSpPr>
        <cdr:spPr>
          <a:xfrm>
            <a:off x="0" y="1182610"/>
            <a:ext cx="590485" cy="140875"/>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2" name="小波 59"/>
          <cdr:cNvSpPr>
            <a:spLocks/>
          </cdr:cNvSpPr>
        </cdr:nvSpPr>
        <cdr:spPr>
          <a:xfrm>
            <a:off x="15977" y="-91993"/>
            <a:ext cx="590485" cy="162821"/>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0.53925</cdr:x>
      <cdr:y>0.5555</cdr:y>
    </cdr:from>
    <cdr:to>
      <cdr:x>0.647</cdr:x>
      <cdr:y>0.997</cdr:y>
    </cdr:to>
    <cdr:grpSp>
      <cdr:nvGrpSpPr>
        <cdr:cNvPr id="23" name="グループ化 45"/>
        <cdr:cNvGrpSpPr>
          <a:grpSpLocks/>
        </cdr:cNvGrpSpPr>
      </cdr:nvGrpSpPr>
      <cdr:grpSpPr>
        <a:xfrm>
          <a:off x="4333875" y="1628775"/>
          <a:ext cx="866775" cy="1295400"/>
          <a:chOff x="0" y="0"/>
          <a:chExt cx="863598" cy="1374456"/>
        </a:xfrm>
        <a:solidFill>
          <a:srgbClr val="FFFFFF"/>
        </a:solidFill>
      </cdr:grpSpPr>
      <cdr:sp>
        <cdr:nvSpPr>
          <cdr:cNvPr id="24" name="小波 61"/>
          <cdr:cNvSpPr>
            <a:spLocks/>
          </cdr:cNvSpPr>
        </cdr:nvSpPr>
        <cdr:spPr>
          <a:xfrm rot="5400000">
            <a:off x="-336370" y="537412"/>
            <a:ext cx="1200185" cy="201014"/>
          </a:xfrm>
          <a:prstGeom prst="doubleWave">
            <a:avLst>
              <a:gd name="adj" fmla="val -37500"/>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5" name="小波 62"/>
          <cdr:cNvSpPr>
            <a:spLocks/>
          </cdr:cNvSpPr>
        </cdr:nvSpPr>
        <cdr:spPr>
          <a:xfrm>
            <a:off x="0" y="1182719"/>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sp>
        <cdr:nvSpPr>
          <cdr:cNvPr id="26" name="小波 63"/>
          <cdr:cNvSpPr>
            <a:spLocks/>
          </cdr:cNvSpPr>
        </cdr:nvSpPr>
        <cdr:spPr>
          <a:xfrm>
            <a:off x="34976" y="-50510"/>
            <a:ext cx="590485" cy="140882"/>
          </a:xfrm>
          <a:prstGeom prst="doubleWave">
            <a:avLst>
              <a:gd name="adj" fmla="val -43750"/>
            </a:avLst>
          </a:prstGeom>
          <a:solidFill>
            <a:srgbClr val="FFFFFF"/>
          </a:solidFill>
          <a:ln w="9525" cmpd="sng">
            <a:noFill/>
          </a:ln>
        </cdr:spPr>
        <cdr:txBody>
          <a:bodyPr vertOverflow="clip" wrap="square" lIns="18288" tIns="0" rIns="0" bIns="0"/>
          <a:p>
            <a:pPr algn="l">
              <a:defRPr/>
            </a:pPr>
            <a:r>
              <a:rPr lang="en-US" cap="none" u="none" baseline="0">
                <a:latin typeface="ＭＳ Ｐゴシック"/>
                <a:ea typeface="ＭＳ Ｐゴシック"/>
                <a:cs typeface="ＭＳ Ｐゴシック"/>
              </a:rPr>
              <a:t/>
            </a:r>
          </a:p>
        </cdr:txBody>
      </cdr:sp>
    </cdr:grpSp>
  </cdr:relSizeAnchor>
  <cdr:relSizeAnchor xmlns:cdr="http://schemas.openxmlformats.org/drawingml/2006/chartDrawing">
    <cdr:from>
      <cdr:x>0.0055</cdr:x>
      <cdr:y>0.97525</cdr:y>
    </cdr:from>
    <cdr:to>
      <cdr:x>0.70525</cdr:x>
      <cdr:y>0.9885</cdr:y>
    </cdr:to>
    <cdr:sp>
      <cdr:nvSpPr>
        <cdr:cNvPr id="27" name="直線矢印コネクタ 10"/>
        <cdr:cNvSpPr>
          <a:spLocks/>
        </cdr:cNvSpPr>
      </cdr:nvSpPr>
      <cdr:spPr>
        <a:xfrm flipV="1">
          <a:off x="38100" y="2857500"/>
          <a:ext cx="5629275" cy="38100"/>
        </a:xfrm>
        <a:prstGeom prst="straightConnector1">
          <a:avLst/>
        </a:prstGeom>
        <a:solidFill>
          <a:srgbClr val="FFFF99"/>
        </a:solidFill>
        <a:ln w="25400" cmpd="sng">
          <a:solidFill>
            <a:srgbClr val="984807"/>
          </a:solidFill>
          <a:prstDash val="dash"/>
          <a:headEnd type="arrow"/>
          <a:tailEnd type="arrow"/>
        </a:ln>
      </cdr:spPr>
      <cdr:txBody>
        <a:bodyPr vertOverflow="clip" wrap="square" lIns="91440" tIns="45720" rIns="91440" bIns="45720"/>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0.20725</cdr:x>
      <cdr:y>0.95325</cdr:y>
    </cdr:from>
    <cdr:to>
      <cdr:x>0.45075</cdr:x>
      <cdr:y>1</cdr:y>
    </cdr:to>
    <cdr:sp>
      <cdr:nvSpPr>
        <cdr:cNvPr id="28" name="角丸四角形 11"/>
        <cdr:cNvSpPr>
          <a:spLocks/>
        </cdr:cNvSpPr>
      </cdr:nvSpPr>
      <cdr:spPr>
        <a:xfrm>
          <a:off x="1657350" y="2790825"/>
          <a:ext cx="1962150" cy="171450"/>
        </a:xfrm>
        <a:prstGeom prst="roundRect">
          <a:avLst/>
        </a:prstGeom>
        <a:solidFill>
          <a:srgbClr val="FFFFFF"/>
        </a:solidFill>
        <a:ln w="25400" cmpd="sng">
          <a:solidFill>
            <a:srgbClr val="984807"/>
          </a:solidFill>
          <a:headEnd type="none"/>
          <a:tailEnd type="none"/>
        </a:ln>
      </cdr:spPr>
      <cdr:txBody>
        <a:bodyPr vertOverflow="clip" wrap="square" lIns="18288" tIns="0" rIns="0" bIns="0" anchor="ctr"/>
        <a:p>
          <a:pPr algn="ctr">
            <a:defRPr/>
          </a:pPr>
          <a:r>
            <a:rPr lang="en-US" cap="none" sz="900" b="0" i="0" u="none" baseline="0">
              <a:solidFill>
                <a:srgbClr val="000000"/>
              </a:solidFill>
              <a:latin typeface="ＭＳ Ｐゴシック"/>
              <a:ea typeface="ＭＳ Ｐゴシック"/>
              <a:cs typeface="ＭＳ Ｐゴシック"/>
            </a:rPr>
            <a:t>算入対象額　</a:t>
          </a:r>
          <a:r>
            <a:rPr lang="en-US" cap="none" sz="900" b="0" i="0" u="none" baseline="0">
              <a:solidFill>
                <a:srgbClr val="000000"/>
              </a:solidFill>
              <a:latin typeface="ＭＳ Ｐゴシック"/>
              <a:ea typeface="ＭＳ Ｐゴシック"/>
              <a:cs typeface="ＭＳ Ｐゴシック"/>
            </a:rPr>
            <a:t>２５，３７３</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53</xdr:row>
      <xdr:rowOff>9525</xdr:rowOff>
    </xdr:from>
    <xdr:to>
      <xdr:col>30</xdr:col>
      <xdr:colOff>9525</xdr:colOff>
      <xdr:row>54</xdr:row>
      <xdr:rowOff>161925</xdr:rowOff>
    </xdr:to>
    <xdr:sp>
      <xdr:nvSpPr>
        <xdr:cNvPr id="1" name="大かっこ 1"/>
        <xdr:cNvSpPr>
          <a:spLocks/>
        </xdr:cNvSpPr>
      </xdr:nvSpPr>
      <xdr:spPr>
        <a:xfrm>
          <a:off x="523875" y="9801225"/>
          <a:ext cx="4314825" cy="314325"/>
        </a:xfrm>
        <a:prstGeom prst="bracketPair">
          <a:avLst>
            <a:gd name="adj" fmla="val -40435"/>
          </a:avLst>
        </a:prstGeom>
        <a:noFill/>
        <a:ln w="127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56</xdr:row>
      <xdr:rowOff>57150</xdr:rowOff>
    </xdr:from>
    <xdr:to>
      <xdr:col>41</xdr:col>
      <xdr:colOff>104775</xdr:colOff>
      <xdr:row>58</xdr:row>
      <xdr:rowOff>152400</xdr:rowOff>
    </xdr:to>
    <xdr:sp>
      <xdr:nvSpPr>
        <xdr:cNvPr id="2" name="AutoShape 2"/>
        <xdr:cNvSpPr>
          <a:spLocks/>
        </xdr:cNvSpPr>
      </xdr:nvSpPr>
      <xdr:spPr>
        <a:xfrm>
          <a:off x="152400" y="10229850"/>
          <a:ext cx="6562725" cy="666750"/>
        </a:xfrm>
        <a:prstGeom prst="round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850" b="0" i="0" u="none" baseline="0">
              <a:solidFill>
                <a:srgbClr val="000000"/>
              </a:solidFill>
            </a:rPr>
            <a:t>　　</a:t>
          </a:r>
          <a:r>
            <a:rPr lang="en-US" cap="none" sz="850" b="0" i="0" u="none" baseline="0">
              <a:solidFill>
                <a:srgbClr val="000000"/>
              </a:solidFill>
            </a:rPr>
            <a:t>※1</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rPr>
            <a:t>ウ</a:t>
          </a:r>
          <a:r>
            <a:rPr lang="en-US" cap="none" sz="850" b="0" i="0" u="none" baseline="0">
              <a:solidFill>
                <a:srgbClr val="000000"/>
              </a:solidFill>
            </a:rPr>
            <a:t>)</a:t>
          </a:r>
          <a:r>
            <a:rPr lang="en-US" cap="none" sz="850" b="0" i="0" u="none" baseline="0">
              <a:solidFill>
                <a:srgbClr val="000000"/>
              </a:solidFill>
            </a:rPr>
            <a:t>基準財政需要額算入見込額とは、健全化判断比率（将来負担比率）を算定するため、国が示した算定様式を</a:t>
          </a:r>
          <a:r>
            <a:rPr lang="en-US" cap="none" sz="850" b="0" i="0" u="none" baseline="0">
              <a:solidFill>
                <a:srgbClr val="000000"/>
              </a:solidFill>
            </a:rPr>
            <a:t>
</a:t>
          </a:r>
          <a:r>
            <a:rPr lang="en-US" cap="none" sz="850" b="0" i="0" u="none" baseline="0">
              <a:solidFill>
                <a:srgbClr val="000000"/>
              </a:solidFill>
            </a:rPr>
            <a:t>　　　　　基に試算した額。（見込値）　</a:t>
          </a:r>
          <a:r>
            <a:rPr lang="en-US" cap="none" sz="850" b="0" i="0" u="none" baseline="0">
              <a:solidFill>
                <a:srgbClr val="000000"/>
              </a:solidFill>
            </a:rPr>
            <a:t>
</a:t>
          </a:r>
          <a:r>
            <a:rPr lang="en-US" cap="none" sz="850" b="0" i="0" u="none" baseline="0">
              <a:solidFill>
                <a:srgbClr val="000000"/>
              </a:solidFill>
            </a:rPr>
            <a:t>　　</a:t>
          </a:r>
          <a:r>
            <a:rPr lang="en-US" cap="none" sz="850" b="0" i="0" u="none" baseline="0">
              <a:solidFill>
                <a:srgbClr val="000000"/>
              </a:solidFill>
            </a:rPr>
            <a:t>※2</a:t>
          </a:r>
          <a:r>
            <a:rPr lang="en-US" cap="none" sz="850" b="0" i="0" u="none" baseline="0">
              <a:solidFill>
                <a:srgbClr val="000000"/>
              </a:solidFill>
            </a:rPr>
            <a:t>　　</a:t>
          </a:r>
          <a:r>
            <a:rPr lang="en-US" cap="none" sz="850" b="0" i="0" u="none" baseline="0">
              <a:solidFill>
                <a:srgbClr val="000000"/>
              </a:solidFill>
            </a:rPr>
            <a:t>(</a:t>
          </a:r>
          <a:r>
            <a:rPr lang="en-US" cap="none" sz="850" b="0" i="0" u="none" baseline="0">
              <a:solidFill>
                <a:srgbClr val="000000"/>
              </a:solidFill>
            </a:rPr>
            <a:t>エ</a:t>
          </a:r>
          <a:r>
            <a:rPr lang="en-US" cap="none" sz="850" b="0" i="0" u="none" baseline="0">
              <a:solidFill>
                <a:srgbClr val="000000"/>
              </a:solidFill>
            </a:rPr>
            <a:t>)</a:t>
          </a:r>
          <a:r>
            <a:rPr lang="en-US" cap="none" sz="850" b="0" i="0" u="none" baseline="0">
              <a:solidFill>
                <a:srgbClr val="000000"/>
              </a:solidFill>
            </a:rPr>
            <a:t>算入対象外とは、減収補塡債の</a:t>
          </a:r>
          <a:r>
            <a:rPr lang="en-US" cap="none" sz="850" b="0" i="0" u="none" baseline="0">
              <a:solidFill>
                <a:srgbClr val="000000"/>
              </a:solidFill>
            </a:rPr>
            <a:t>25%</a:t>
          </a:r>
          <a:r>
            <a:rPr lang="en-US" cap="none" sz="850" b="0" i="0" u="none" baseline="0">
              <a:solidFill>
                <a:srgbClr val="000000"/>
              </a:solidFill>
            </a:rPr>
            <a:t>分（平成</a:t>
          </a:r>
          <a:r>
            <a:rPr lang="en-US" cap="none" sz="850" b="0" i="0" u="none" baseline="0">
              <a:solidFill>
                <a:srgbClr val="000000"/>
              </a:solidFill>
            </a:rPr>
            <a:t>14</a:t>
          </a:r>
          <a:r>
            <a:rPr lang="en-US" cap="none" sz="850" b="0" i="0" u="none" baseline="0">
              <a:solidFill>
                <a:srgbClr val="000000"/>
              </a:solidFill>
            </a:rPr>
            <a:t>年度以前は</a:t>
          </a:r>
          <a:r>
            <a:rPr lang="en-US" cap="none" sz="850" b="0" i="0" u="none" baseline="0">
              <a:solidFill>
                <a:srgbClr val="000000"/>
              </a:solidFill>
            </a:rPr>
            <a:t>20%</a:t>
          </a:r>
          <a:r>
            <a:rPr lang="en-US" cap="none" sz="850" b="0" i="0" u="none" baseline="0">
              <a:solidFill>
                <a:srgbClr val="000000"/>
              </a:solidFill>
            </a:rPr>
            <a:t>）及び、平成</a:t>
          </a:r>
          <a:r>
            <a:rPr lang="en-US" cap="none" sz="850" b="0" i="0" u="none" baseline="0">
              <a:solidFill>
                <a:srgbClr val="000000"/>
              </a:solidFill>
            </a:rPr>
            <a:t>9</a:t>
          </a:r>
          <a:r>
            <a:rPr lang="en-US" cap="none" sz="850" b="0" i="0" u="none" baseline="0">
              <a:solidFill>
                <a:srgbClr val="000000"/>
              </a:solidFill>
            </a:rPr>
            <a:t>年度不動産取得税、平成</a:t>
          </a:r>
          <a:r>
            <a:rPr lang="en-US" cap="none" sz="850" b="0" i="0" u="none" baseline="0">
              <a:solidFill>
                <a:srgbClr val="000000"/>
              </a:solidFill>
            </a:rPr>
            <a:t>19</a:t>
          </a:r>
          <a:r>
            <a:rPr lang="en-US" cap="none" sz="850" b="0" i="0" u="none" baseline="0">
              <a:solidFill>
                <a:srgbClr val="000000"/>
              </a:solidFill>
            </a:rPr>
            <a:t>年度</a:t>
          </a:r>
          <a:r>
            <a:rPr lang="en-US" cap="none" sz="850" b="0" i="0" u="none" baseline="0">
              <a:solidFill>
                <a:srgbClr val="000000"/>
              </a:solidFill>
            </a:rPr>
            <a:t>
</a:t>
          </a:r>
          <a:r>
            <a:rPr lang="en-US" cap="none" sz="850" b="0" i="0" u="none" baseline="0">
              <a:solidFill>
                <a:srgbClr val="000000"/>
              </a:solidFill>
            </a:rPr>
            <a:t>　　　　　所得割に係る減収補塡債。</a:t>
          </a:r>
        </a:p>
      </xdr:txBody>
    </xdr:sp>
    <xdr:clientData/>
  </xdr:twoCellAnchor>
  <xdr:twoCellAnchor>
    <xdr:from>
      <xdr:col>0</xdr:col>
      <xdr:colOff>0</xdr:colOff>
      <xdr:row>13</xdr:row>
      <xdr:rowOff>9525</xdr:rowOff>
    </xdr:from>
    <xdr:to>
      <xdr:col>38</xdr:col>
      <xdr:colOff>152400</xdr:colOff>
      <xdr:row>27</xdr:row>
      <xdr:rowOff>133350</xdr:rowOff>
    </xdr:to>
    <xdr:graphicFrame>
      <xdr:nvGraphicFramePr>
        <xdr:cNvPr id="3" name="グラフ 19"/>
        <xdr:cNvGraphicFramePr/>
      </xdr:nvGraphicFramePr>
      <xdr:xfrm>
        <a:off x="0" y="2266950"/>
        <a:ext cx="6276975" cy="2905125"/>
      </xdr:xfrm>
      <a:graphic>
        <a:graphicData uri="http://schemas.openxmlformats.org/drawingml/2006/chart">
          <c:chart xmlns:c="http://schemas.openxmlformats.org/drawingml/2006/chart" r:id="rId1"/>
        </a:graphicData>
      </a:graphic>
    </xdr:graphicFrame>
    <xdr:clientData/>
  </xdr:twoCellAnchor>
  <xdr:twoCellAnchor editAs="absolute">
    <xdr:from>
      <xdr:col>0</xdr:col>
      <xdr:colOff>0</xdr:colOff>
      <xdr:row>34</xdr:row>
      <xdr:rowOff>219075</xdr:rowOff>
    </xdr:from>
    <xdr:to>
      <xdr:col>44</xdr:col>
      <xdr:colOff>266700</xdr:colOff>
      <xdr:row>49</xdr:row>
      <xdr:rowOff>142875</xdr:rowOff>
    </xdr:to>
    <xdr:graphicFrame>
      <xdr:nvGraphicFramePr>
        <xdr:cNvPr id="4" name="グラフ 19"/>
        <xdr:cNvGraphicFramePr/>
      </xdr:nvGraphicFramePr>
      <xdr:xfrm>
        <a:off x="0" y="6334125"/>
        <a:ext cx="8039100" cy="2933700"/>
      </xdr:xfrm>
      <a:graphic>
        <a:graphicData uri="http://schemas.openxmlformats.org/drawingml/2006/chart">
          <c:chart xmlns:c="http://schemas.openxmlformats.org/drawingml/2006/chart" r:id="rId2"/>
        </a:graphicData>
      </a:graphic>
    </xdr:graphicFrame>
    <xdr:clientData/>
  </xdr:twoCellAnchor>
  <xdr:twoCellAnchor>
    <xdr:from>
      <xdr:col>22</xdr:col>
      <xdr:colOff>95250</xdr:colOff>
      <xdr:row>14</xdr:row>
      <xdr:rowOff>104775</xdr:rowOff>
    </xdr:from>
    <xdr:to>
      <xdr:col>28</xdr:col>
      <xdr:colOff>38100</xdr:colOff>
      <xdr:row>20</xdr:row>
      <xdr:rowOff>66675</xdr:rowOff>
    </xdr:to>
    <xdr:grpSp>
      <xdr:nvGrpSpPr>
        <xdr:cNvPr id="5" name="グループ化 40"/>
        <xdr:cNvGrpSpPr>
          <a:grpSpLocks/>
        </xdr:cNvGrpSpPr>
      </xdr:nvGrpSpPr>
      <xdr:grpSpPr>
        <a:xfrm>
          <a:off x="3629025" y="2486025"/>
          <a:ext cx="914400" cy="1314450"/>
          <a:chOff x="3810000" y="2493875"/>
          <a:chExt cx="914398" cy="1305668"/>
        </a:xfrm>
        <a:solidFill>
          <a:srgbClr val="FFFFFF"/>
        </a:solidFill>
      </xdr:grpSpPr>
      <xdr:sp>
        <xdr:nvSpPr>
          <xdr:cNvPr id="6" name="小波 34"/>
          <xdr:cNvSpPr>
            <a:spLocks/>
          </xdr:cNvSpPr>
        </xdr:nvSpPr>
        <xdr:spPr>
          <a:xfrm rot="5400000">
            <a:off x="3524480" y="3043235"/>
            <a:ext cx="1200147" cy="200746"/>
          </a:xfrm>
          <a:prstGeom prst="doubleWave">
            <a:avLst>
              <a:gd name="adj" fmla="val -375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小波 35"/>
          <xdr:cNvSpPr>
            <a:spLocks/>
          </xdr:cNvSpPr>
        </xdr:nvSpPr>
        <xdr:spPr>
          <a:xfrm>
            <a:off x="3810000" y="3630133"/>
            <a:ext cx="590473" cy="169410"/>
          </a:xfrm>
          <a:prstGeom prst="doubleWave">
            <a:avLst>
              <a:gd name="adj" fmla="val -43750"/>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小波 36"/>
          <xdr:cNvSpPr>
            <a:spLocks/>
          </xdr:cNvSpPr>
        </xdr:nvSpPr>
        <xdr:spPr>
          <a:xfrm>
            <a:off x="3901668" y="2493875"/>
            <a:ext cx="590473" cy="113593"/>
          </a:xfrm>
          <a:prstGeom prst="doubleWave">
            <a:avLst>
              <a:gd name="adj" fmla="val -43750"/>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xdr:col>
      <xdr:colOff>66675</xdr:colOff>
      <xdr:row>31</xdr:row>
      <xdr:rowOff>28575</xdr:rowOff>
    </xdr:from>
    <xdr:to>
      <xdr:col>29</xdr:col>
      <xdr:colOff>114300</xdr:colOff>
      <xdr:row>32</xdr:row>
      <xdr:rowOff>161925</xdr:rowOff>
    </xdr:to>
    <xdr:sp>
      <xdr:nvSpPr>
        <xdr:cNvPr id="9" name="大かっこ 9"/>
        <xdr:cNvSpPr>
          <a:spLocks/>
        </xdr:cNvSpPr>
      </xdr:nvSpPr>
      <xdr:spPr>
        <a:xfrm>
          <a:off x="523875" y="5657850"/>
          <a:ext cx="4257675" cy="295275"/>
        </a:xfrm>
        <a:prstGeom prst="bracketPair">
          <a:avLst>
            <a:gd name="adj" fmla="val -40435"/>
          </a:avLst>
        </a:prstGeom>
        <a:noFill/>
        <a:ln w="12700"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67"/>
  <sheetViews>
    <sheetView tabSelected="1" view="pageBreakPreview" zoomScaleSheetLayoutView="100" zoomScalePageLayoutView="0" workbookViewId="0" topLeftCell="A1">
      <selection activeCell="AF3" sqref="AF3"/>
    </sheetView>
  </sheetViews>
  <sheetFormatPr defaultColWidth="9.00390625" defaultRowHeight="14.25" customHeight="1"/>
  <cols>
    <col min="1" max="2" width="1.4921875" style="1" customWidth="1"/>
    <col min="3" max="3" width="2.375" style="1" customWidth="1"/>
    <col min="4" max="4" width="11.125" style="1" customWidth="1"/>
    <col min="5" max="5" width="1.37890625" style="1" customWidth="1"/>
    <col min="6" max="31" width="2.75390625" style="1" customWidth="1"/>
    <col min="32" max="16384" width="9.00390625" style="1" customWidth="1"/>
  </cols>
  <sheetData>
    <row r="1" spans="1:30" ht="14.2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row>
    <row r="4" spans="1:10" ht="18" customHeight="1">
      <c r="A4" s="2" t="s">
        <v>12</v>
      </c>
      <c r="B4" s="3"/>
      <c r="C4" s="3"/>
      <c r="D4" s="3"/>
      <c r="E4" s="3"/>
      <c r="F4" s="3"/>
      <c r="G4" s="3"/>
      <c r="H4" s="3"/>
      <c r="I4" s="3"/>
      <c r="J4" s="4"/>
    </row>
    <row r="6" spans="2:3" s="12" customFormat="1" ht="14.25" customHeight="1">
      <c r="B6" s="13" t="s">
        <v>20</v>
      </c>
      <c r="C6" s="12" t="s">
        <v>116</v>
      </c>
    </row>
    <row r="7" s="12" customFormat="1" ht="14.25" customHeight="1">
      <c r="AE7" s="13" t="s">
        <v>11</v>
      </c>
    </row>
    <row r="8" spans="3:31" s="12" customFormat="1" ht="14.25" customHeight="1">
      <c r="C8" s="134" t="s">
        <v>5</v>
      </c>
      <c r="D8" s="134"/>
      <c r="E8" s="134"/>
      <c r="F8" s="136" t="s">
        <v>70</v>
      </c>
      <c r="G8" s="137"/>
      <c r="H8" s="137"/>
      <c r="I8" s="137"/>
      <c r="J8" s="138" t="s">
        <v>71</v>
      </c>
      <c r="K8" s="138"/>
      <c r="L8" s="138"/>
      <c r="M8" s="138"/>
      <c r="N8" s="138"/>
      <c r="O8" s="138"/>
      <c r="P8" s="138"/>
      <c r="Q8" s="138"/>
      <c r="R8" s="139" t="s">
        <v>72</v>
      </c>
      <c r="S8" s="139"/>
      <c r="T8" s="139"/>
      <c r="U8" s="139"/>
      <c r="V8" s="140" t="s">
        <v>73</v>
      </c>
      <c r="W8" s="140"/>
      <c r="X8" s="140"/>
      <c r="Y8" s="141"/>
      <c r="Z8" s="142" t="s">
        <v>32</v>
      </c>
      <c r="AA8" s="143"/>
      <c r="AB8" s="144" t="s">
        <v>10</v>
      </c>
      <c r="AC8" s="144"/>
      <c r="AD8" s="144"/>
      <c r="AE8" s="144"/>
    </row>
    <row r="9" spans="3:31" s="12" customFormat="1" ht="14.25" customHeight="1">
      <c r="C9" s="135"/>
      <c r="D9" s="135"/>
      <c r="E9" s="135"/>
      <c r="F9" s="145" t="s">
        <v>2</v>
      </c>
      <c r="G9" s="146"/>
      <c r="H9" s="146"/>
      <c r="I9" s="146"/>
      <c r="J9" s="147" t="s">
        <v>3</v>
      </c>
      <c r="K9" s="147"/>
      <c r="L9" s="147"/>
      <c r="M9" s="147"/>
      <c r="N9" s="147" t="s">
        <v>4</v>
      </c>
      <c r="O9" s="147"/>
      <c r="P9" s="147"/>
      <c r="Q9" s="147"/>
      <c r="R9" s="146" t="s">
        <v>23</v>
      </c>
      <c r="S9" s="146"/>
      <c r="T9" s="146"/>
      <c r="U9" s="146"/>
      <c r="V9" s="148" t="s">
        <v>30</v>
      </c>
      <c r="W9" s="149"/>
      <c r="X9" s="149"/>
      <c r="Y9" s="149"/>
      <c r="Z9" s="150" t="s">
        <v>31</v>
      </c>
      <c r="AA9" s="151"/>
      <c r="AB9" s="152" t="s">
        <v>74</v>
      </c>
      <c r="AC9" s="152"/>
      <c r="AD9" s="152"/>
      <c r="AE9" s="152"/>
    </row>
    <row r="10" spans="3:33" s="12" customFormat="1" ht="14.25" customHeight="1">
      <c r="C10" s="156" t="s">
        <v>0</v>
      </c>
      <c r="D10" s="156"/>
      <c r="E10" s="156"/>
      <c r="F10" s="157">
        <v>5380373</v>
      </c>
      <c r="G10" s="158"/>
      <c r="H10" s="158"/>
      <c r="I10" s="158"/>
      <c r="J10" s="159">
        <v>392594</v>
      </c>
      <c r="K10" s="159"/>
      <c r="L10" s="159"/>
      <c r="M10" s="159"/>
      <c r="N10" s="159">
        <v>215453</v>
      </c>
      <c r="O10" s="159"/>
      <c r="P10" s="159"/>
      <c r="Q10" s="159"/>
      <c r="R10" s="159">
        <v>373784</v>
      </c>
      <c r="S10" s="159"/>
      <c r="T10" s="159"/>
      <c r="U10" s="159"/>
      <c r="V10" s="160">
        <v>5249107</v>
      </c>
      <c r="W10" s="160"/>
      <c r="X10" s="160"/>
      <c r="Y10" s="160"/>
      <c r="Z10" s="162">
        <f>V10/F10</f>
        <v>0.9756028067199058</v>
      </c>
      <c r="AA10" s="163"/>
      <c r="AB10" s="157">
        <v>65174</v>
      </c>
      <c r="AC10" s="158"/>
      <c r="AD10" s="158"/>
      <c r="AE10" s="164"/>
      <c r="AF10" s="59"/>
      <c r="AG10" s="59"/>
    </row>
    <row r="11" spans="3:33" s="12" customFormat="1" ht="14.25" customHeight="1">
      <c r="C11" s="165" t="s">
        <v>1</v>
      </c>
      <c r="D11" s="165"/>
      <c r="E11" s="165"/>
      <c r="F11" s="153">
        <v>657398</v>
      </c>
      <c r="G11" s="154"/>
      <c r="H11" s="154"/>
      <c r="I11" s="154"/>
      <c r="J11" s="166">
        <v>15153</v>
      </c>
      <c r="K11" s="166"/>
      <c r="L11" s="166"/>
      <c r="M11" s="166"/>
      <c r="N11" s="166">
        <v>46783</v>
      </c>
      <c r="O11" s="166"/>
      <c r="P11" s="166"/>
      <c r="Q11" s="166"/>
      <c r="R11" s="166">
        <v>82931</v>
      </c>
      <c r="S11" s="166"/>
      <c r="T11" s="166"/>
      <c r="U11" s="166"/>
      <c r="V11" s="167">
        <v>1001932</v>
      </c>
      <c r="W11" s="167"/>
      <c r="X11" s="167"/>
      <c r="Y11" s="167"/>
      <c r="Z11" s="168">
        <f>V11/F11</f>
        <v>1.5240873869406357</v>
      </c>
      <c r="AA11" s="169"/>
      <c r="AB11" s="153">
        <v>14721</v>
      </c>
      <c r="AC11" s="154"/>
      <c r="AD11" s="154"/>
      <c r="AE11" s="155"/>
      <c r="AF11" s="59"/>
      <c r="AG11" s="59"/>
    </row>
    <row r="12" spans="3:33" s="12" customFormat="1" ht="14.25" customHeight="1">
      <c r="C12" s="176" t="s">
        <v>28</v>
      </c>
      <c r="D12" s="177"/>
      <c r="E12" s="177"/>
      <c r="F12" s="170">
        <v>6037771</v>
      </c>
      <c r="G12" s="161"/>
      <c r="H12" s="161"/>
      <c r="I12" s="161"/>
      <c r="J12" s="184">
        <v>407747</v>
      </c>
      <c r="K12" s="184"/>
      <c r="L12" s="184"/>
      <c r="M12" s="184"/>
      <c r="N12" s="184">
        <v>262236</v>
      </c>
      <c r="O12" s="184"/>
      <c r="P12" s="184"/>
      <c r="Q12" s="184"/>
      <c r="R12" s="184">
        <v>456715</v>
      </c>
      <c r="S12" s="184"/>
      <c r="T12" s="184"/>
      <c r="U12" s="184"/>
      <c r="V12" s="161">
        <v>6251039</v>
      </c>
      <c r="W12" s="161"/>
      <c r="X12" s="161"/>
      <c r="Y12" s="161"/>
      <c r="Z12" s="182">
        <f>V12/F12</f>
        <v>1.0353223068579447</v>
      </c>
      <c r="AA12" s="183"/>
      <c r="AB12" s="170">
        <v>79895</v>
      </c>
      <c r="AC12" s="161"/>
      <c r="AD12" s="161"/>
      <c r="AE12" s="171"/>
      <c r="AF12" s="59"/>
      <c r="AG12" s="59"/>
    </row>
    <row r="13" spans="3:31" s="14" customFormat="1" ht="14.25" customHeight="1">
      <c r="C13" s="15"/>
      <c r="D13" s="172" t="s">
        <v>29</v>
      </c>
      <c r="E13" s="173"/>
      <c r="F13" s="157">
        <v>2492420</v>
      </c>
      <c r="G13" s="158"/>
      <c r="H13" s="158"/>
      <c r="I13" s="158"/>
      <c r="J13" s="159">
        <v>297260</v>
      </c>
      <c r="K13" s="159"/>
      <c r="L13" s="159"/>
      <c r="M13" s="159"/>
      <c r="N13" s="159">
        <v>94859</v>
      </c>
      <c r="O13" s="159"/>
      <c r="P13" s="159"/>
      <c r="Q13" s="159"/>
      <c r="R13" s="159">
        <v>142997</v>
      </c>
      <c r="S13" s="159"/>
      <c r="T13" s="159"/>
      <c r="U13" s="159"/>
      <c r="V13" s="160">
        <v>2741542</v>
      </c>
      <c r="W13" s="160"/>
      <c r="X13" s="160"/>
      <c r="Y13" s="160"/>
      <c r="Z13" s="174">
        <f>V13/F13</f>
        <v>1.0999518540213928</v>
      </c>
      <c r="AA13" s="175"/>
      <c r="AB13" s="157">
        <v>29979</v>
      </c>
      <c r="AC13" s="158"/>
      <c r="AD13" s="158"/>
      <c r="AE13" s="164"/>
    </row>
    <row r="14" spans="3:31" s="12" customFormat="1" ht="14.25" customHeight="1">
      <c r="C14" s="16"/>
      <c r="D14" s="199" t="s">
        <v>37</v>
      </c>
      <c r="E14" s="200"/>
      <c r="F14" s="178">
        <v>3545351</v>
      </c>
      <c r="G14" s="179"/>
      <c r="H14" s="179"/>
      <c r="I14" s="179"/>
      <c r="J14" s="180">
        <v>110487</v>
      </c>
      <c r="K14" s="180"/>
      <c r="L14" s="180"/>
      <c r="M14" s="180"/>
      <c r="N14" s="180">
        <v>167377</v>
      </c>
      <c r="O14" s="180"/>
      <c r="P14" s="180"/>
      <c r="Q14" s="180"/>
      <c r="R14" s="180">
        <v>313718</v>
      </c>
      <c r="S14" s="180"/>
      <c r="T14" s="180"/>
      <c r="U14" s="180"/>
      <c r="V14" s="181">
        <v>3509497</v>
      </c>
      <c r="W14" s="181"/>
      <c r="X14" s="181"/>
      <c r="Y14" s="181"/>
      <c r="Z14" s="185">
        <f>V14/F14</f>
        <v>0.989887037982981</v>
      </c>
      <c r="AA14" s="186"/>
      <c r="AB14" s="178">
        <v>49916</v>
      </c>
      <c r="AC14" s="179"/>
      <c r="AD14" s="179"/>
      <c r="AE14" s="187"/>
    </row>
    <row r="24" spans="1:6" ht="18" customHeight="1">
      <c r="A24" s="2" t="s">
        <v>21</v>
      </c>
      <c r="B24" s="3"/>
      <c r="C24" s="3"/>
      <c r="D24" s="4"/>
      <c r="E24" s="6"/>
      <c r="F24" s="6"/>
    </row>
    <row r="25" spans="5:6" ht="6.75" customHeight="1">
      <c r="E25" s="6"/>
      <c r="F25" s="6"/>
    </row>
    <row r="26" spans="2:3" s="10" customFormat="1" ht="14.25" customHeight="1">
      <c r="B26" s="11" t="s">
        <v>20</v>
      </c>
      <c r="C26" s="10" t="s">
        <v>69</v>
      </c>
    </row>
    <row r="27" s="10" customFormat="1" ht="14.25" customHeight="1">
      <c r="AC27" s="11" t="s">
        <v>11</v>
      </c>
    </row>
    <row r="28" spans="3:31" s="10" customFormat="1" ht="14.25" customHeight="1">
      <c r="C28" s="188" t="s">
        <v>7</v>
      </c>
      <c r="D28" s="189"/>
      <c r="E28" s="189"/>
      <c r="F28" s="188" t="s">
        <v>8</v>
      </c>
      <c r="G28" s="189"/>
      <c r="H28" s="189"/>
      <c r="I28" s="192"/>
      <c r="J28" s="188" t="s">
        <v>9</v>
      </c>
      <c r="K28" s="189"/>
      <c r="L28" s="189"/>
      <c r="M28" s="189"/>
      <c r="N28" s="189"/>
      <c r="O28" s="189"/>
      <c r="P28" s="189"/>
      <c r="Q28" s="189"/>
      <c r="R28" s="189"/>
      <c r="S28" s="189"/>
      <c r="T28" s="189"/>
      <c r="U28" s="189"/>
      <c r="V28" s="189"/>
      <c r="W28" s="189"/>
      <c r="X28" s="189"/>
      <c r="Y28" s="189"/>
      <c r="Z28" s="189"/>
      <c r="AA28" s="189"/>
      <c r="AB28" s="189"/>
      <c r="AC28" s="192"/>
      <c r="AD28" s="17"/>
      <c r="AE28" s="17"/>
    </row>
    <row r="29" spans="3:31" s="10" customFormat="1" ht="14.25" customHeight="1">
      <c r="C29" s="190"/>
      <c r="D29" s="191"/>
      <c r="E29" s="191"/>
      <c r="F29" s="190"/>
      <c r="G29" s="191"/>
      <c r="H29" s="191"/>
      <c r="I29" s="193"/>
      <c r="J29" s="194" t="s">
        <v>24</v>
      </c>
      <c r="K29" s="195"/>
      <c r="L29" s="195"/>
      <c r="M29" s="195"/>
      <c r="N29" s="195"/>
      <c r="O29" s="196" t="s">
        <v>25</v>
      </c>
      <c r="P29" s="196"/>
      <c r="Q29" s="196"/>
      <c r="R29" s="196"/>
      <c r="S29" s="196"/>
      <c r="T29" s="196" t="s">
        <v>26</v>
      </c>
      <c r="U29" s="196"/>
      <c r="V29" s="196"/>
      <c r="W29" s="196"/>
      <c r="X29" s="196"/>
      <c r="Y29" s="197" t="s">
        <v>33</v>
      </c>
      <c r="Z29" s="195"/>
      <c r="AA29" s="195"/>
      <c r="AB29" s="195"/>
      <c r="AC29" s="198"/>
      <c r="AD29" s="17"/>
      <c r="AE29" s="17"/>
    </row>
    <row r="30" spans="3:31" s="10" customFormat="1" ht="14.25" customHeight="1">
      <c r="C30" s="201" t="s">
        <v>15</v>
      </c>
      <c r="D30" s="202"/>
      <c r="E30" s="18"/>
      <c r="F30" s="203">
        <v>24214</v>
      </c>
      <c r="G30" s="204"/>
      <c r="H30" s="204"/>
      <c r="I30" s="205"/>
      <c r="J30" s="206">
        <v>23984</v>
      </c>
      <c r="K30" s="207"/>
      <c r="L30" s="207"/>
      <c r="M30" s="207"/>
      <c r="N30" s="207"/>
      <c r="O30" s="208">
        <v>56</v>
      </c>
      <c r="P30" s="208"/>
      <c r="Q30" s="208"/>
      <c r="R30" s="208"/>
      <c r="S30" s="208"/>
      <c r="T30" s="208">
        <v>174</v>
      </c>
      <c r="U30" s="208"/>
      <c r="V30" s="208"/>
      <c r="W30" s="208"/>
      <c r="X30" s="208"/>
      <c r="Y30" s="209">
        <v>0</v>
      </c>
      <c r="Z30" s="207"/>
      <c r="AA30" s="207"/>
      <c r="AB30" s="207"/>
      <c r="AC30" s="210"/>
      <c r="AD30" s="19"/>
      <c r="AE30" s="19"/>
    </row>
    <row r="31" spans="3:31" s="10" customFormat="1" ht="14.25" customHeight="1">
      <c r="C31" s="20"/>
      <c r="D31" s="211" t="s">
        <v>6</v>
      </c>
      <c r="E31" s="212"/>
      <c r="F31" s="213">
        <v>22005</v>
      </c>
      <c r="G31" s="214"/>
      <c r="H31" s="214"/>
      <c r="I31" s="215"/>
      <c r="J31" s="216">
        <v>22005</v>
      </c>
      <c r="K31" s="217"/>
      <c r="L31" s="217"/>
      <c r="M31" s="217"/>
      <c r="N31" s="217"/>
      <c r="O31" s="218">
        <v>0</v>
      </c>
      <c r="P31" s="218"/>
      <c r="Q31" s="218"/>
      <c r="R31" s="218"/>
      <c r="S31" s="218"/>
      <c r="T31" s="218">
        <v>0</v>
      </c>
      <c r="U31" s="218"/>
      <c r="V31" s="218"/>
      <c r="W31" s="218"/>
      <c r="X31" s="218"/>
      <c r="Y31" s="219">
        <v>0</v>
      </c>
      <c r="Z31" s="217"/>
      <c r="AA31" s="217"/>
      <c r="AB31" s="217"/>
      <c r="AC31" s="220"/>
      <c r="AD31" s="19"/>
      <c r="AE31" s="19"/>
    </row>
    <row r="32" spans="3:31" s="10" customFormat="1" ht="14.25" customHeight="1">
      <c r="C32" s="20"/>
      <c r="D32" s="221" t="s">
        <v>27</v>
      </c>
      <c r="E32" s="222"/>
      <c r="F32" s="213">
        <v>1756</v>
      </c>
      <c r="G32" s="214"/>
      <c r="H32" s="214"/>
      <c r="I32" s="215"/>
      <c r="J32" s="216">
        <v>1526</v>
      </c>
      <c r="K32" s="217"/>
      <c r="L32" s="217"/>
      <c r="M32" s="217"/>
      <c r="N32" s="217"/>
      <c r="O32" s="218">
        <v>56</v>
      </c>
      <c r="P32" s="218"/>
      <c r="Q32" s="218"/>
      <c r="R32" s="218"/>
      <c r="S32" s="218"/>
      <c r="T32" s="218">
        <v>174</v>
      </c>
      <c r="U32" s="218"/>
      <c r="V32" s="218"/>
      <c r="W32" s="218"/>
      <c r="X32" s="218"/>
      <c r="Y32" s="219">
        <v>0</v>
      </c>
      <c r="Z32" s="217"/>
      <c r="AA32" s="217"/>
      <c r="AB32" s="217"/>
      <c r="AC32" s="220"/>
      <c r="AD32" s="19"/>
      <c r="AE32" s="19"/>
    </row>
    <row r="33" spans="3:31" s="10" customFormat="1" ht="14.25" customHeight="1">
      <c r="C33" s="20"/>
      <c r="D33" s="223" t="s">
        <v>19</v>
      </c>
      <c r="E33" s="224"/>
      <c r="F33" s="225">
        <v>453</v>
      </c>
      <c r="G33" s="226"/>
      <c r="H33" s="226"/>
      <c r="I33" s="227"/>
      <c r="J33" s="228">
        <v>453</v>
      </c>
      <c r="K33" s="229"/>
      <c r="L33" s="229"/>
      <c r="M33" s="229"/>
      <c r="N33" s="229"/>
      <c r="O33" s="230">
        <v>0</v>
      </c>
      <c r="P33" s="230"/>
      <c r="Q33" s="230"/>
      <c r="R33" s="230"/>
      <c r="S33" s="230"/>
      <c r="T33" s="230">
        <v>0</v>
      </c>
      <c r="U33" s="230"/>
      <c r="V33" s="230"/>
      <c r="W33" s="230"/>
      <c r="X33" s="230"/>
      <c r="Y33" s="231">
        <v>0</v>
      </c>
      <c r="Z33" s="229"/>
      <c r="AA33" s="229"/>
      <c r="AB33" s="229"/>
      <c r="AC33" s="232"/>
      <c r="AD33" s="19"/>
      <c r="AE33" s="19"/>
    </row>
    <row r="34" spans="3:31" s="10" customFormat="1" ht="14.25" customHeight="1">
      <c r="C34" s="233" t="s">
        <v>16</v>
      </c>
      <c r="D34" s="234"/>
      <c r="E34" s="21"/>
      <c r="F34" s="235">
        <v>645769</v>
      </c>
      <c r="G34" s="236"/>
      <c r="H34" s="236"/>
      <c r="I34" s="237"/>
      <c r="J34" s="206">
        <v>321571</v>
      </c>
      <c r="K34" s="207"/>
      <c r="L34" s="207"/>
      <c r="M34" s="207"/>
      <c r="N34" s="207"/>
      <c r="O34" s="208">
        <v>304198</v>
      </c>
      <c r="P34" s="208"/>
      <c r="Q34" s="208"/>
      <c r="R34" s="208"/>
      <c r="S34" s="208"/>
      <c r="T34" s="208">
        <v>0</v>
      </c>
      <c r="U34" s="208"/>
      <c r="V34" s="208"/>
      <c r="W34" s="208"/>
      <c r="X34" s="208"/>
      <c r="Y34" s="207">
        <v>20000</v>
      </c>
      <c r="Z34" s="207"/>
      <c r="AA34" s="207"/>
      <c r="AB34" s="207"/>
      <c r="AC34" s="210"/>
      <c r="AD34" s="19"/>
      <c r="AE34" s="19"/>
    </row>
    <row r="35" spans="3:31" s="10" customFormat="1" ht="14.25" customHeight="1">
      <c r="C35" s="20"/>
      <c r="D35" s="211" t="s">
        <v>17</v>
      </c>
      <c r="E35" s="212"/>
      <c r="F35" s="213">
        <v>576196</v>
      </c>
      <c r="G35" s="214"/>
      <c r="H35" s="214"/>
      <c r="I35" s="215"/>
      <c r="J35" s="216">
        <v>251998</v>
      </c>
      <c r="K35" s="217"/>
      <c r="L35" s="217"/>
      <c r="M35" s="217"/>
      <c r="N35" s="217"/>
      <c r="O35" s="218">
        <v>304198</v>
      </c>
      <c r="P35" s="218"/>
      <c r="Q35" s="218"/>
      <c r="R35" s="218"/>
      <c r="S35" s="218"/>
      <c r="T35" s="218">
        <v>0</v>
      </c>
      <c r="U35" s="218"/>
      <c r="V35" s="218"/>
      <c r="W35" s="218"/>
      <c r="X35" s="218"/>
      <c r="Y35" s="217">
        <v>20000</v>
      </c>
      <c r="Z35" s="217"/>
      <c r="AA35" s="217"/>
      <c r="AB35" s="217"/>
      <c r="AC35" s="220"/>
      <c r="AD35" s="19"/>
      <c r="AE35" s="19"/>
    </row>
    <row r="36" spans="3:31" s="10" customFormat="1" ht="14.25" customHeight="1">
      <c r="C36" s="22"/>
      <c r="D36" s="238" t="s">
        <v>18</v>
      </c>
      <c r="E36" s="239"/>
      <c r="F36" s="240">
        <v>69573</v>
      </c>
      <c r="G36" s="241"/>
      <c r="H36" s="241"/>
      <c r="I36" s="242"/>
      <c r="J36" s="216">
        <v>69573</v>
      </c>
      <c r="K36" s="217"/>
      <c r="L36" s="217"/>
      <c r="M36" s="217"/>
      <c r="N36" s="217"/>
      <c r="O36" s="230">
        <v>0</v>
      </c>
      <c r="P36" s="230"/>
      <c r="Q36" s="230"/>
      <c r="R36" s="230"/>
      <c r="S36" s="230"/>
      <c r="T36" s="218">
        <v>0</v>
      </c>
      <c r="U36" s="218"/>
      <c r="V36" s="218"/>
      <c r="W36" s="218"/>
      <c r="X36" s="218"/>
      <c r="Y36" s="217">
        <v>0</v>
      </c>
      <c r="Z36" s="217"/>
      <c r="AA36" s="217"/>
      <c r="AB36" s="217"/>
      <c r="AC36" s="220"/>
      <c r="AD36" s="19"/>
      <c r="AE36" s="19"/>
    </row>
    <row r="37" spans="3:31" s="10" customFormat="1" ht="14.25" customHeight="1">
      <c r="C37" s="190" t="s">
        <v>13</v>
      </c>
      <c r="D37" s="191"/>
      <c r="E37" s="191"/>
      <c r="F37" s="243">
        <v>669983</v>
      </c>
      <c r="G37" s="244"/>
      <c r="H37" s="244"/>
      <c r="I37" s="245"/>
      <c r="J37" s="246">
        <v>345555</v>
      </c>
      <c r="K37" s="247"/>
      <c r="L37" s="247"/>
      <c r="M37" s="247"/>
      <c r="N37" s="247"/>
      <c r="O37" s="248">
        <v>304254</v>
      </c>
      <c r="P37" s="248"/>
      <c r="Q37" s="248"/>
      <c r="R37" s="248"/>
      <c r="S37" s="248"/>
      <c r="T37" s="248">
        <v>174</v>
      </c>
      <c r="U37" s="248"/>
      <c r="V37" s="248"/>
      <c r="W37" s="248"/>
      <c r="X37" s="248"/>
      <c r="Y37" s="247">
        <v>20000</v>
      </c>
      <c r="Z37" s="247"/>
      <c r="AA37" s="247"/>
      <c r="AB37" s="247"/>
      <c r="AC37" s="249"/>
      <c r="AD37" s="19"/>
      <c r="AE37" s="19"/>
    </row>
    <row r="38" ht="7.5" customHeight="1"/>
    <row r="40" spans="1:13" ht="18" customHeight="1">
      <c r="A40" s="2" t="s">
        <v>22</v>
      </c>
      <c r="B40" s="3"/>
      <c r="C40" s="3"/>
      <c r="D40" s="3"/>
      <c r="E40" s="3"/>
      <c r="F40" s="3"/>
      <c r="G40" s="3"/>
      <c r="H40" s="3"/>
      <c r="I40" s="3"/>
      <c r="J40" s="3"/>
      <c r="K40" s="4"/>
      <c r="L40" s="6"/>
      <c r="M40" s="6"/>
    </row>
    <row r="41" spans="12:13" ht="7.5" customHeight="1">
      <c r="L41" s="6"/>
      <c r="M41" s="6"/>
    </row>
    <row r="42" spans="2:13" ht="14.25" customHeight="1">
      <c r="B42" s="5" t="s">
        <v>20</v>
      </c>
      <c r="C42" s="1" t="s">
        <v>75</v>
      </c>
      <c r="L42" s="6"/>
      <c r="M42" s="6"/>
    </row>
    <row r="43" spans="2:13" ht="14.25" customHeight="1">
      <c r="B43" s="5"/>
      <c r="C43" s="1" t="s">
        <v>104</v>
      </c>
      <c r="L43" s="6"/>
      <c r="M43" s="6"/>
    </row>
    <row r="44" spans="26:31" ht="14.25" customHeight="1">
      <c r="Z44" s="5"/>
      <c r="AD44" s="5" t="s">
        <v>11</v>
      </c>
      <c r="AE44" s="25"/>
    </row>
    <row r="45" spans="3:31" ht="14.25" customHeight="1">
      <c r="C45" s="304" t="s">
        <v>40</v>
      </c>
      <c r="D45" s="305"/>
      <c r="E45" s="306"/>
      <c r="F45" s="301" t="s">
        <v>76</v>
      </c>
      <c r="G45" s="283"/>
      <c r="H45" s="283"/>
      <c r="I45" s="284"/>
      <c r="J45" s="282" t="s">
        <v>77</v>
      </c>
      <c r="K45" s="283"/>
      <c r="L45" s="283"/>
      <c r="M45" s="283"/>
      <c r="N45" s="23"/>
      <c r="O45" s="23"/>
      <c r="P45" s="23"/>
      <c r="Q45" s="23"/>
      <c r="R45" s="23"/>
      <c r="S45" s="23"/>
      <c r="T45" s="23"/>
      <c r="U45" s="23"/>
      <c r="V45" s="24"/>
      <c r="W45" s="282" t="s">
        <v>78</v>
      </c>
      <c r="X45" s="283"/>
      <c r="Y45" s="283"/>
      <c r="Z45" s="284"/>
      <c r="AA45" s="276" t="s">
        <v>79</v>
      </c>
      <c r="AB45" s="277"/>
      <c r="AC45" s="277"/>
      <c r="AD45" s="278"/>
      <c r="AE45" s="26"/>
    </row>
    <row r="46" spans="3:31" ht="14.25" customHeight="1">
      <c r="C46" s="307"/>
      <c r="D46" s="308"/>
      <c r="E46" s="309"/>
      <c r="F46" s="302"/>
      <c r="G46" s="286"/>
      <c r="H46" s="286"/>
      <c r="I46" s="287"/>
      <c r="J46" s="285"/>
      <c r="K46" s="286"/>
      <c r="L46" s="286"/>
      <c r="M46" s="286"/>
      <c r="N46" s="298" t="s">
        <v>41</v>
      </c>
      <c r="O46" s="299"/>
      <c r="P46" s="300"/>
      <c r="Q46" s="298" t="s">
        <v>38</v>
      </c>
      <c r="R46" s="299"/>
      <c r="S46" s="300"/>
      <c r="T46" s="298" t="s">
        <v>39</v>
      </c>
      <c r="U46" s="299"/>
      <c r="V46" s="300"/>
      <c r="W46" s="285"/>
      <c r="X46" s="286"/>
      <c r="Y46" s="286"/>
      <c r="Z46" s="287"/>
      <c r="AA46" s="279"/>
      <c r="AB46" s="280"/>
      <c r="AC46" s="280"/>
      <c r="AD46" s="281"/>
      <c r="AE46" s="26"/>
    </row>
    <row r="47" spans="3:32" ht="14.25" customHeight="1">
      <c r="C47" s="262" t="s">
        <v>14</v>
      </c>
      <c r="D47" s="263"/>
      <c r="E47" s="264"/>
      <c r="F47" s="271">
        <v>281428</v>
      </c>
      <c r="G47" s="272"/>
      <c r="H47" s="272"/>
      <c r="I47" s="273"/>
      <c r="J47" s="291">
        <v>186272</v>
      </c>
      <c r="K47" s="272"/>
      <c r="L47" s="272"/>
      <c r="M47" s="273"/>
      <c r="N47" s="265">
        <v>155000</v>
      </c>
      <c r="O47" s="266"/>
      <c r="P47" s="267"/>
      <c r="Q47" s="265">
        <v>26000</v>
      </c>
      <c r="R47" s="266"/>
      <c r="S47" s="267"/>
      <c r="T47" s="265">
        <v>5272</v>
      </c>
      <c r="U47" s="266"/>
      <c r="V47" s="267"/>
      <c r="W47" s="291">
        <v>104133</v>
      </c>
      <c r="X47" s="272"/>
      <c r="Y47" s="272"/>
      <c r="Z47" s="273"/>
      <c r="AA47" s="288">
        <v>363567</v>
      </c>
      <c r="AB47" s="289"/>
      <c r="AC47" s="289"/>
      <c r="AD47" s="290"/>
      <c r="AE47" s="27"/>
      <c r="AF47" s="60"/>
    </row>
    <row r="48" spans="3:32" ht="14.25" customHeight="1">
      <c r="C48" s="7"/>
      <c r="D48" s="274" t="s">
        <v>34</v>
      </c>
      <c r="E48" s="275"/>
      <c r="F48" s="303">
        <v>19997</v>
      </c>
      <c r="G48" s="296"/>
      <c r="H48" s="296"/>
      <c r="I48" s="297"/>
      <c r="J48" s="295">
        <v>76015</v>
      </c>
      <c r="K48" s="296"/>
      <c r="L48" s="296"/>
      <c r="M48" s="297"/>
      <c r="N48" s="256">
        <v>65346</v>
      </c>
      <c r="O48" s="257"/>
      <c r="P48" s="258"/>
      <c r="Q48" s="256">
        <v>8870</v>
      </c>
      <c r="R48" s="257"/>
      <c r="S48" s="258"/>
      <c r="T48" s="256">
        <v>1799</v>
      </c>
      <c r="U48" s="257"/>
      <c r="V48" s="258"/>
      <c r="W48" s="295">
        <v>32223</v>
      </c>
      <c r="X48" s="296"/>
      <c r="Y48" s="296"/>
      <c r="Z48" s="297"/>
      <c r="AA48" s="253">
        <v>63789</v>
      </c>
      <c r="AB48" s="254"/>
      <c r="AC48" s="254"/>
      <c r="AD48" s="255"/>
      <c r="AE48" s="27"/>
      <c r="AF48" s="60"/>
    </row>
    <row r="49" spans="6:31" s="6" customFormat="1" ht="5.25" customHeight="1">
      <c r="F49" s="29"/>
      <c r="G49" s="29"/>
      <c r="H49" s="29"/>
      <c r="I49" s="29"/>
      <c r="J49" s="29"/>
      <c r="K49" s="29"/>
      <c r="L49" s="29"/>
      <c r="M49" s="29"/>
      <c r="N49" s="29"/>
      <c r="O49" s="29"/>
      <c r="P49" s="29"/>
      <c r="Q49" s="29"/>
      <c r="R49" s="29"/>
      <c r="S49" s="29"/>
      <c r="T49" s="29"/>
      <c r="U49" s="29"/>
      <c r="V49" s="29"/>
      <c r="W49" s="29"/>
      <c r="X49" s="29"/>
      <c r="Y49" s="29"/>
      <c r="Z49" s="29"/>
      <c r="AA49" s="30"/>
      <c r="AB49" s="30"/>
      <c r="AC49" s="30"/>
      <c r="AD49" s="30"/>
      <c r="AE49" s="8"/>
    </row>
    <row r="50" spans="3:31" ht="14.25" customHeight="1">
      <c r="C50" s="262" t="s">
        <v>35</v>
      </c>
      <c r="D50" s="263"/>
      <c r="E50" s="264"/>
      <c r="F50" s="271">
        <v>-425294</v>
      </c>
      <c r="G50" s="272"/>
      <c r="H50" s="272"/>
      <c r="I50" s="273"/>
      <c r="J50" s="291">
        <v>31272</v>
      </c>
      <c r="K50" s="272"/>
      <c r="L50" s="272"/>
      <c r="M50" s="273"/>
      <c r="N50" s="268" t="s">
        <v>43</v>
      </c>
      <c r="O50" s="269"/>
      <c r="P50" s="270"/>
      <c r="Q50" s="265">
        <f>Q47</f>
        <v>26000</v>
      </c>
      <c r="R50" s="266"/>
      <c r="S50" s="267"/>
      <c r="T50" s="265">
        <f>T47</f>
        <v>5272</v>
      </c>
      <c r="U50" s="266"/>
      <c r="V50" s="267"/>
      <c r="W50" s="292" t="s">
        <v>42</v>
      </c>
      <c r="X50" s="293"/>
      <c r="Y50" s="293"/>
      <c r="Z50" s="294"/>
      <c r="AA50" s="288">
        <f>F50+J50</f>
        <v>-394022</v>
      </c>
      <c r="AB50" s="289"/>
      <c r="AC50" s="289"/>
      <c r="AD50" s="290"/>
      <c r="AE50" s="28"/>
    </row>
    <row r="51" spans="3:31" ht="14.25" customHeight="1">
      <c r="C51" s="9"/>
      <c r="D51" s="274" t="s">
        <v>34</v>
      </c>
      <c r="E51" s="275"/>
      <c r="F51" s="303">
        <v>-145092</v>
      </c>
      <c r="G51" s="296"/>
      <c r="H51" s="296"/>
      <c r="I51" s="297"/>
      <c r="J51" s="295">
        <v>10669</v>
      </c>
      <c r="K51" s="296"/>
      <c r="L51" s="296"/>
      <c r="M51" s="297"/>
      <c r="N51" s="259" t="s">
        <v>36</v>
      </c>
      <c r="O51" s="260"/>
      <c r="P51" s="261"/>
      <c r="Q51" s="256">
        <f>Q48</f>
        <v>8870</v>
      </c>
      <c r="R51" s="257"/>
      <c r="S51" s="258"/>
      <c r="T51" s="256">
        <f>T48</f>
        <v>1799</v>
      </c>
      <c r="U51" s="257"/>
      <c r="V51" s="258"/>
      <c r="W51" s="250" t="s">
        <v>36</v>
      </c>
      <c r="X51" s="251"/>
      <c r="Y51" s="251"/>
      <c r="Z51" s="252"/>
      <c r="AA51" s="253">
        <f>F51+J51</f>
        <v>-134423</v>
      </c>
      <c r="AB51" s="254"/>
      <c r="AC51" s="254"/>
      <c r="AD51" s="255"/>
      <c r="AE51" s="28"/>
    </row>
    <row r="59" spans="33:45" ht="14.25" customHeight="1">
      <c r="AG59" s="99"/>
      <c r="AH59" s="6"/>
      <c r="AI59" s="90"/>
      <c r="AJ59" s="91"/>
      <c r="AK59" s="92"/>
      <c r="AL59" s="6"/>
      <c r="AM59" s="92"/>
      <c r="AN59" s="92"/>
      <c r="AO59" s="92"/>
      <c r="AP59" s="92"/>
      <c r="AQ59" s="6"/>
      <c r="AR59" s="100"/>
      <c r="AS59" s="100"/>
    </row>
    <row r="60" spans="33:45" ht="20.25" customHeight="1">
      <c r="AG60" s="99"/>
      <c r="AH60" s="91"/>
      <c r="AI60" s="92"/>
      <c r="AJ60" s="92"/>
      <c r="AK60" s="92"/>
      <c r="AL60" s="92"/>
      <c r="AM60" s="92"/>
      <c r="AN60" s="92"/>
      <c r="AO60" s="92"/>
      <c r="AP60" s="92"/>
      <c r="AQ60" s="6"/>
      <c r="AR60" s="100"/>
      <c r="AS60" s="100"/>
    </row>
    <row r="61" spans="22:45" ht="14.25" customHeight="1">
      <c r="V61" s="101"/>
      <c r="W61" s="31" t="s">
        <v>44</v>
      </c>
      <c r="X61" s="32" t="s">
        <v>81</v>
      </c>
      <c r="Y61" s="33"/>
      <c r="Z61" s="34"/>
      <c r="AA61" s="34"/>
      <c r="AB61" s="34"/>
      <c r="AC61" s="34"/>
      <c r="AD61" s="34"/>
      <c r="AE61" s="102"/>
      <c r="AG61" s="99"/>
      <c r="AH61" s="91"/>
      <c r="AI61" s="92"/>
      <c r="AJ61" s="92"/>
      <c r="AK61" s="92"/>
      <c r="AL61" s="92"/>
      <c r="AM61" s="92"/>
      <c r="AN61" s="92"/>
      <c r="AO61" s="92"/>
      <c r="AP61" s="92"/>
      <c r="AQ61" s="6"/>
      <c r="AR61" s="100"/>
      <c r="AS61" s="100"/>
    </row>
    <row r="62" spans="22:31" ht="14.25" customHeight="1">
      <c r="V62" s="7"/>
      <c r="W62" s="35"/>
      <c r="X62" s="35" t="s">
        <v>45</v>
      </c>
      <c r="Y62" s="35"/>
      <c r="Z62" s="35"/>
      <c r="AA62" s="93"/>
      <c r="AB62" s="93"/>
      <c r="AC62" s="93"/>
      <c r="AD62" s="93"/>
      <c r="AE62" s="103"/>
    </row>
    <row r="63" spans="6:9" ht="14.25" customHeight="1">
      <c r="F63" s="132"/>
      <c r="G63" s="132"/>
      <c r="H63" s="132"/>
      <c r="I63" s="132"/>
    </row>
    <row r="64" ht="14.25" customHeight="1">
      <c r="D64" s="61"/>
    </row>
    <row r="65" ht="14.25" customHeight="1">
      <c r="D65" s="61"/>
    </row>
    <row r="66" ht="14.25" customHeight="1">
      <c r="D66" s="61"/>
    </row>
    <row r="67" ht="14.25" customHeight="1">
      <c r="D67" s="61"/>
    </row>
  </sheetData>
  <sheetProtection sheet="1"/>
  <mergeCells count="151">
    <mergeCell ref="D48:E48"/>
    <mergeCell ref="C47:E47"/>
    <mergeCell ref="C45:E46"/>
    <mergeCell ref="F51:I51"/>
    <mergeCell ref="J51:M51"/>
    <mergeCell ref="J50:M50"/>
    <mergeCell ref="J48:M48"/>
    <mergeCell ref="J47:M47"/>
    <mergeCell ref="J45:M46"/>
    <mergeCell ref="N48:P48"/>
    <mergeCell ref="N47:P47"/>
    <mergeCell ref="N46:P46"/>
    <mergeCell ref="F45:I46"/>
    <mergeCell ref="F47:I47"/>
    <mergeCell ref="F48:I48"/>
    <mergeCell ref="T47:V47"/>
    <mergeCell ref="T46:V46"/>
    <mergeCell ref="Q51:S51"/>
    <mergeCell ref="Q50:S50"/>
    <mergeCell ref="Q48:S48"/>
    <mergeCell ref="Q47:S47"/>
    <mergeCell ref="Q46:S46"/>
    <mergeCell ref="T48:V48"/>
    <mergeCell ref="AA45:AD46"/>
    <mergeCell ref="W45:Z46"/>
    <mergeCell ref="AA47:AD47"/>
    <mergeCell ref="W47:Z47"/>
    <mergeCell ref="AA50:AD50"/>
    <mergeCell ref="W50:Z50"/>
    <mergeCell ref="AA48:AD48"/>
    <mergeCell ref="W48:Z48"/>
    <mergeCell ref="W51:Z51"/>
    <mergeCell ref="AA51:AD51"/>
    <mergeCell ref="T51:V51"/>
    <mergeCell ref="N51:P51"/>
    <mergeCell ref="C50:E50"/>
    <mergeCell ref="T50:V50"/>
    <mergeCell ref="N50:P50"/>
    <mergeCell ref="F50:I50"/>
    <mergeCell ref="D51:E51"/>
    <mergeCell ref="C37:E37"/>
    <mergeCell ref="F37:I37"/>
    <mergeCell ref="J37:N37"/>
    <mergeCell ref="O37:S37"/>
    <mergeCell ref="T37:X37"/>
    <mergeCell ref="Y37:AC37"/>
    <mergeCell ref="D36:E36"/>
    <mergeCell ref="F36:I36"/>
    <mergeCell ref="J36:N36"/>
    <mergeCell ref="O36:S36"/>
    <mergeCell ref="T36:X36"/>
    <mergeCell ref="Y36:AC36"/>
    <mergeCell ref="D35:E35"/>
    <mergeCell ref="F35:I35"/>
    <mergeCell ref="J35:N35"/>
    <mergeCell ref="O35:S35"/>
    <mergeCell ref="T35:X35"/>
    <mergeCell ref="Y35:AC35"/>
    <mergeCell ref="C34:D34"/>
    <mergeCell ref="F34:I34"/>
    <mergeCell ref="J34:N34"/>
    <mergeCell ref="O34:S34"/>
    <mergeCell ref="T34:X34"/>
    <mergeCell ref="Y34:AC34"/>
    <mergeCell ref="D33:E33"/>
    <mergeCell ref="F33:I33"/>
    <mergeCell ref="J33:N33"/>
    <mergeCell ref="O33:S33"/>
    <mergeCell ref="T33:X33"/>
    <mergeCell ref="Y33:AC33"/>
    <mergeCell ref="D32:E32"/>
    <mergeCell ref="F32:I32"/>
    <mergeCell ref="J32:N32"/>
    <mergeCell ref="O32:S32"/>
    <mergeCell ref="T32:X32"/>
    <mergeCell ref="Y32:AC32"/>
    <mergeCell ref="D31:E31"/>
    <mergeCell ref="F31:I31"/>
    <mergeCell ref="J31:N31"/>
    <mergeCell ref="O31:S31"/>
    <mergeCell ref="T31:X31"/>
    <mergeCell ref="Y31:AC31"/>
    <mergeCell ref="C30:D30"/>
    <mergeCell ref="F30:I30"/>
    <mergeCell ref="J30:N30"/>
    <mergeCell ref="O30:S30"/>
    <mergeCell ref="T30:X30"/>
    <mergeCell ref="Y30:AC30"/>
    <mergeCell ref="Z14:AA14"/>
    <mergeCell ref="AB14:AE14"/>
    <mergeCell ref="C28:E29"/>
    <mergeCell ref="F28:I29"/>
    <mergeCell ref="J28:AC28"/>
    <mergeCell ref="J29:N29"/>
    <mergeCell ref="O29:S29"/>
    <mergeCell ref="T29:X29"/>
    <mergeCell ref="Y29:AC29"/>
    <mergeCell ref="D14:E14"/>
    <mergeCell ref="F14:I14"/>
    <mergeCell ref="J14:M14"/>
    <mergeCell ref="N14:Q14"/>
    <mergeCell ref="R14:U14"/>
    <mergeCell ref="V14:Y14"/>
    <mergeCell ref="Z12:AA12"/>
    <mergeCell ref="F12:I12"/>
    <mergeCell ref="J12:M12"/>
    <mergeCell ref="N12:Q12"/>
    <mergeCell ref="R12:U12"/>
    <mergeCell ref="AB12:AE12"/>
    <mergeCell ref="D13:E13"/>
    <mergeCell ref="F13:I13"/>
    <mergeCell ref="J13:M13"/>
    <mergeCell ref="N13:Q13"/>
    <mergeCell ref="R13:U13"/>
    <mergeCell ref="V13:Y13"/>
    <mergeCell ref="Z13:AA13"/>
    <mergeCell ref="AB13:AE13"/>
    <mergeCell ref="C12:E12"/>
    <mergeCell ref="V12:Y12"/>
    <mergeCell ref="Z10:AA10"/>
    <mergeCell ref="AB10:AE10"/>
    <mergeCell ref="C11:E11"/>
    <mergeCell ref="F11:I11"/>
    <mergeCell ref="J11:M11"/>
    <mergeCell ref="N11:Q11"/>
    <mergeCell ref="R11:U11"/>
    <mergeCell ref="V11:Y11"/>
    <mergeCell ref="Z11:AA11"/>
    <mergeCell ref="AB11:AE11"/>
    <mergeCell ref="C10:E10"/>
    <mergeCell ref="F10:I10"/>
    <mergeCell ref="J10:M10"/>
    <mergeCell ref="N10:Q10"/>
    <mergeCell ref="R10:U10"/>
    <mergeCell ref="V10:Y10"/>
    <mergeCell ref="J9:M9"/>
    <mergeCell ref="N9:Q9"/>
    <mergeCell ref="R9:U9"/>
    <mergeCell ref="V9:Y9"/>
    <mergeCell ref="Z9:AA9"/>
    <mergeCell ref="AB9:AE9"/>
    <mergeCell ref="F63:I63"/>
    <mergeCell ref="A1:AD1"/>
    <mergeCell ref="C8:E9"/>
    <mergeCell ref="F8:I8"/>
    <mergeCell ref="J8:Q8"/>
    <mergeCell ref="R8:U8"/>
    <mergeCell ref="V8:Y8"/>
    <mergeCell ref="Z8:AA8"/>
    <mergeCell ref="AB8:AE8"/>
    <mergeCell ref="F9:I9"/>
  </mergeCells>
  <printOptions/>
  <pageMargins left="0.7874015748031497" right="0.5511811023622047" top="0.5905511811023623" bottom="0.15748031496062992" header="0.5118110236220472" footer="0.6299212598425197"/>
  <pageSetup cellComments="asDisplayed"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V58:AP69"/>
  <sheetViews>
    <sheetView view="pageBreakPreview" zoomScaleSheetLayoutView="100" zoomScalePageLayoutView="0" workbookViewId="0" topLeftCell="A1">
      <selection activeCell="AH18" sqref="AH18"/>
    </sheetView>
  </sheetViews>
  <sheetFormatPr defaultColWidth="9.00390625" defaultRowHeight="14.25" customHeight="1"/>
  <cols>
    <col min="1" max="2" width="1.4921875" style="1" customWidth="1"/>
    <col min="3" max="3" width="2.375" style="1" customWidth="1"/>
    <col min="4" max="4" width="11.125" style="1" customWidth="1"/>
    <col min="5" max="5" width="1.37890625" style="1" customWidth="1"/>
    <col min="6" max="32" width="2.75390625" style="1" customWidth="1"/>
    <col min="33" max="38" width="13.25390625" style="1" customWidth="1"/>
    <col min="39" max="39" width="10.25390625" style="1" customWidth="1"/>
    <col min="40" max="16384" width="9.00390625" style="1" customWidth="1"/>
  </cols>
  <sheetData>
    <row r="58" spans="22:31" ht="14.25" customHeight="1">
      <c r="V58" s="6"/>
      <c r="W58" s="90"/>
      <c r="X58" s="91"/>
      <c r="Y58" s="92"/>
      <c r="Z58" s="6"/>
      <c r="AA58" s="92"/>
      <c r="AB58" s="92"/>
      <c r="AC58" s="92"/>
      <c r="AD58" s="92"/>
      <c r="AE58" s="6"/>
    </row>
    <row r="59" spans="22:31" ht="14.25" customHeight="1">
      <c r="V59" s="91"/>
      <c r="W59" s="92"/>
      <c r="X59" s="310"/>
      <c r="Y59" s="310"/>
      <c r="Z59" s="310"/>
      <c r="AA59" s="310"/>
      <c r="AB59" s="310"/>
      <c r="AC59" s="310"/>
      <c r="AD59" s="310"/>
      <c r="AE59" s="6"/>
    </row>
    <row r="62" spans="39:42" ht="14.25" customHeight="1">
      <c r="AM62" s="114" t="s">
        <v>46</v>
      </c>
      <c r="AN62" s="114"/>
      <c r="AO62" s="115"/>
      <c r="AP62" s="112" t="s">
        <v>47</v>
      </c>
    </row>
    <row r="63" spans="39:42" ht="14.25" customHeight="1">
      <c r="AM63" s="116"/>
      <c r="AN63" s="116"/>
      <c r="AO63" s="113" t="s">
        <v>80</v>
      </c>
      <c r="AP63" s="113" t="s">
        <v>48</v>
      </c>
    </row>
    <row r="64" spans="39:42" ht="14.25" customHeight="1">
      <c r="AM64" s="116"/>
      <c r="AN64" s="117" t="s">
        <v>49</v>
      </c>
      <c r="AO64" s="118">
        <v>-819</v>
      </c>
      <c r="AP64" s="118">
        <v>-949</v>
      </c>
    </row>
    <row r="65" spans="39:42" ht="14.25" customHeight="1">
      <c r="AM65" s="119"/>
      <c r="AN65" s="117"/>
      <c r="AO65" s="113"/>
      <c r="AP65" s="113"/>
    </row>
    <row r="66" spans="39:42" ht="14.25" customHeight="1">
      <c r="AM66" s="117"/>
      <c r="AN66" s="117" t="s">
        <v>50</v>
      </c>
      <c r="AO66" s="118">
        <v>2179</v>
      </c>
      <c r="AP66" s="118">
        <v>1665</v>
      </c>
    </row>
    <row r="67" spans="39:42" ht="14.25" customHeight="1">
      <c r="AM67" s="119"/>
      <c r="AN67" s="117" t="s">
        <v>35</v>
      </c>
      <c r="AO67" s="118">
        <v>2596</v>
      </c>
      <c r="AP67" s="118">
        <v>2802</v>
      </c>
    </row>
    <row r="68" spans="39:42" ht="14.25" customHeight="1">
      <c r="AM68" s="119"/>
      <c r="AN68" s="117" t="s">
        <v>51</v>
      </c>
      <c r="AO68" s="118">
        <v>-638</v>
      </c>
      <c r="AP68" s="118">
        <v>-200</v>
      </c>
    </row>
    <row r="69" spans="39:42" ht="14.25" customHeight="1">
      <c r="AM69" s="119"/>
      <c r="AN69" s="117" t="s">
        <v>35</v>
      </c>
      <c r="AO69" s="118">
        <v>-1344</v>
      </c>
      <c r="AP69" s="118">
        <v>-1451</v>
      </c>
    </row>
  </sheetData>
  <sheetProtection sheet="1"/>
  <mergeCells count="1">
    <mergeCell ref="X59:AD59"/>
  </mergeCells>
  <printOptions/>
  <pageMargins left="0.7874015748031497" right="0.5511811023622047" top="0.5905511811023623" bottom="0.15748031496062992" header="0.5118110236220472" footer="0.6299212598425197"/>
  <pageSetup cellComments="asDisplayed"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J74"/>
  <sheetViews>
    <sheetView view="pageBreakPreview" zoomScaleSheetLayoutView="100" zoomScalePageLayoutView="0" workbookViewId="0" topLeftCell="A1">
      <selection activeCell="AR1" sqref="AR1"/>
    </sheetView>
  </sheetViews>
  <sheetFormatPr defaultColWidth="9.00390625" defaultRowHeight="13.5"/>
  <cols>
    <col min="1" max="3" width="2.00390625" style="0" customWidth="1"/>
    <col min="4" max="43" width="2.125" style="0" customWidth="1"/>
    <col min="44" max="50" width="11.00390625" style="0" customWidth="1"/>
    <col min="51" max="54" width="9.00390625" style="122" customWidth="1"/>
  </cols>
  <sheetData>
    <row r="1" spans="1:54" s="65" customFormat="1" ht="13.5">
      <c r="A1" s="64" t="s">
        <v>105</v>
      </c>
      <c r="AY1" s="120"/>
      <c r="AZ1" s="120"/>
      <c r="BA1" s="120"/>
      <c r="BB1" s="120"/>
    </row>
    <row r="2" spans="2:54" s="65" customFormat="1" ht="14.25" customHeight="1">
      <c r="B2" s="312" t="s">
        <v>136</v>
      </c>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Y2" s="120"/>
      <c r="AZ2" s="120"/>
      <c r="BA2" s="120"/>
      <c r="BB2" s="120"/>
    </row>
    <row r="3" spans="1:54" s="65" customFormat="1" ht="14.25" customHeight="1">
      <c r="A3" s="111"/>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Y3" s="120"/>
      <c r="AZ3" s="120"/>
      <c r="BA3" s="120"/>
      <c r="BB3" s="120"/>
    </row>
    <row r="4" spans="1:54" s="65" customFormat="1" ht="14.25" customHeight="1">
      <c r="A4" s="11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Y4" s="120"/>
      <c r="AZ4" s="120"/>
      <c r="BA4" s="120"/>
      <c r="BB4" s="120"/>
    </row>
    <row r="5" spans="1:88" s="65" customFormat="1" ht="14.25" customHeight="1">
      <c r="A5" s="11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X5" s="111"/>
      <c r="AY5" s="121"/>
      <c r="AZ5" s="121"/>
      <c r="BA5" s="121"/>
      <c r="BB5" s="12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row>
    <row r="6" spans="1:88" s="65" customFormat="1" ht="14.25" customHeight="1">
      <c r="A6" s="111"/>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X6" s="111"/>
      <c r="AY6" s="121"/>
      <c r="AZ6" s="121"/>
      <c r="BA6" s="121"/>
      <c r="BB6" s="12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row>
    <row r="7" spans="1:88" s="65" customFormat="1" ht="14.25" customHeight="1">
      <c r="A7" s="111"/>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X7" s="111"/>
      <c r="AY7" s="121"/>
      <c r="AZ7" s="121"/>
      <c r="BA7" s="121"/>
      <c r="BB7" s="12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row>
    <row r="8" spans="1:88" s="65" customFormat="1" ht="14.25" customHeight="1">
      <c r="A8" s="111"/>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c r="AG8" s="312"/>
      <c r="AH8" s="312"/>
      <c r="AI8" s="312"/>
      <c r="AJ8" s="312"/>
      <c r="AK8" s="312"/>
      <c r="AL8" s="312"/>
      <c r="AM8" s="312"/>
      <c r="AN8" s="312"/>
      <c r="AO8" s="312"/>
      <c r="AP8" s="312"/>
      <c r="AX8" s="111"/>
      <c r="AY8" s="121"/>
      <c r="AZ8" s="121"/>
      <c r="BA8" s="121"/>
      <c r="BB8" s="12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row>
    <row r="9" spans="1:88" s="65" customFormat="1" ht="14.25" customHeight="1">
      <c r="A9" s="111"/>
      <c r="B9" s="312"/>
      <c r="C9" s="312"/>
      <c r="D9" s="312"/>
      <c r="E9" s="312"/>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X9" s="111"/>
      <c r="AY9" s="121"/>
      <c r="AZ9" s="121"/>
      <c r="BA9" s="121"/>
      <c r="BB9" s="12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row>
    <row r="10" spans="1:88" s="65" customFormat="1" ht="14.25" customHeight="1">
      <c r="A10" s="111"/>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X10" s="111"/>
      <c r="AY10" s="121"/>
      <c r="AZ10" s="121"/>
      <c r="BA10" s="121"/>
      <c r="BB10" s="12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row>
    <row r="11" spans="1:88" s="65" customFormat="1" ht="14.25">
      <c r="A11" s="67"/>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67"/>
      <c r="AR11" s="67"/>
      <c r="AS11" s="67"/>
      <c r="AT11" s="67"/>
      <c r="AU11" s="67"/>
      <c r="AV11" s="67"/>
      <c r="AW11" s="67"/>
      <c r="AX11" s="111"/>
      <c r="AY11" s="121"/>
      <c r="AZ11" s="121"/>
      <c r="BA11" s="121"/>
      <c r="BB11" s="12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row>
    <row r="12" spans="1:88" s="65" customFormat="1" ht="7.5" customHeight="1">
      <c r="A12" s="67"/>
      <c r="B12" s="67"/>
      <c r="C12" s="67"/>
      <c r="D12" s="67"/>
      <c r="E12" s="67"/>
      <c r="F12" s="67"/>
      <c r="G12" s="67"/>
      <c r="H12" s="67"/>
      <c r="I12" s="67"/>
      <c r="J12" s="67"/>
      <c r="K12" s="67"/>
      <c r="L12" s="67"/>
      <c r="M12" s="67"/>
      <c r="N12" s="67"/>
      <c r="O12" s="67"/>
      <c r="P12" s="67"/>
      <c r="Q12" s="67"/>
      <c r="R12" s="67"/>
      <c r="S12" s="67"/>
      <c r="T12" s="67"/>
      <c r="U12" s="67"/>
      <c r="V12" s="66"/>
      <c r="W12" s="67"/>
      <c r="X12" s="67"/>
      <c r="Y12" s="67"/>
      <c r="Z12" s="67"/>
      <c r="AA12" s="67"/>
      <c r="AB12" s="67"/>
      <c r="AC12" s="67"/>
      <c r="AD12" s="67"/>
      <c r="AE12" s="67"/>
      <c r="AF12" s="67"/>
      <c r="AG12" s="67"/>
      <c r="AH12" s="67"/>
      <c r="AI12" s="67"/>
      <c r="AN12" s="67"/>
      <c r="AO12" s="67"/>
      <c r="AP12" s="67"/>
      <c r="AQ12" s="67"/>
      <c r="AX12" s="111"/>
      <c r="AY12" s="121"/>
      <c r="AZ12" s="121"/>
      <c r="BA12" s="121"/>
      <c r="BB12" s="12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row>
    <row r="13" spans="1:88" s="65" customFormat="1" ht="14.25">
      <c r="A13" s="64" t="s">
        <v>122</v>
      </c>
      <c r="B13" s="67"/>
      <c r="C13" s="67"/>
      <c r="D13" s="67"/>
      <c r="E13" s="67"/>
      <c r="F13" s="67"/>
      <c r="G13" s="67"/>
      <c r="H13" s="67"/>
      <c r="I13" s="67"/>
      <c r="J13" s="67"/>
      <c r="K13" s="67"/>
      <c r="L13" s="67"/>
      <c r="M13" s="67"/>
      <c r="N13" s="67"/>
      <c r="O13" s="67"/>
      <c r="P13" s="67"/>
      <c r="Q13" s="67"/>
      <c r="R13" s="67"/>
      <c r="S13" s="67"/>
      <c r="T13" s="67"/>
      <c r="U13" s="67"/>
      <c r="V13" s="67"/>
      <c r="W13" s="66"/>
      <c r="X13" s="67"/>
      <c r="Y13" s="67"/>
      <c r="Z13" s="67"/>
      <c r="AA13" s="67"/>
      <c r="AB13" s="67"/>
      <c r="AC13" s="67"/>
      <c r="AD13" s="67"/>
      <c r="AE13" s="67"/>
      <c r="AF13" s="67"/>
      <c r="AG13" s="67"/>
      <c r="AH13" s="67"/>
      <c r="AI13" s="67"/>
      <c r="AJ13" s="67"/>
      <c r="AK13" s="66" t="s">
        <v>106</v>
      </c>
      <c r="AL13" s="67"/>
      <c r="AM13" s="67"/>
      <c r="AN13" s="67"/>
      <c r="AO13" s="67"/>
      <c r="AP13" s="67"/>
      <c r="AQ13" s="67"/>
      <c r="AR13" s="67"/>
      <c r="AS13" s="67"/>
      <c r="AT13" s="67"/>
      <c r="AU13" s="67"/>
      <c r="AV13" s="67"/>
      <c r="AW13" s="67"/>
      <c r="AX13" s="111"/>
      <c r="AY13" s="121"/>
      <c r="AZ13" s="121"/>
      <c r="BA13" s="121"/>
      <c r="BB13" s="12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row>
    <row r="14" spans="1:88" s="65" customFormat="1" ht="9.75" customHeight="1">
      <c r="A14" s="64"/>
      <c r="B14" s="67"/>
      <c r="C14" s="67"/>
      <c r="D14" s="67"/>
      <c r="E14" s="67"/>
      <c r="F14" s="67"/>
      <c r="G14" s="67"/>
      <c r="H14" s="67"/>
      <c r="I14" s="67"/>
      <c r="J14" s="67"/>
      <c r="K14" s="67"/>
      <c r="L14" s="67"/>
      <c r="M14" s="67"/>
      <c r="N14" s="67"/>
      <c r="O14" s="67"/>
      <c r="P14" s="67"/>
      <c r="Q14" s="67"/>
      <c r="R14" s="67"/>
      <c r="S14" s="67"/>
      <c r="T14" s="67"/>
      <c r="U14" s="67"/>
      <c r="V14" s="67"/>
      <c r="W14" s="66"/>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111"/>
      <c r="AY14" s="121"/>
      <c r="AZ14" s="121"/>
      <c r="BA14" s="121"/>
      <c r="BB14" s="12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row>
    <row r="15" spans="1:88" s="65" customFormat="1" ht="14.25">
      <c r="A15" s="64" t="s">
        <v>107</v>
      </c>
      <c r="B15" s="67"/>
      <c r="C15" s="67"/>
      <c r="D15" s="67"/>
      <c r="E15" s="67"/>
      <c r="F15" s="67"/>
      <c r="G15" s="67"/>
      <c r="H15" s="67"/>
      <c r="I15" s="67"/>
      <c r="J15" s="67"/>
      <c r="K15" s="67"/>
      <c r="L15" s="67"/>
      <c r="M15" s="67"/>
      <c r="N15" s="67"/>
      <c r="O15" s="67"/>
      <c r="P15" s="67"/>
      <c r="Q15" s="67"/>
      <c r="R15" s="67"/>
      <c r="S15" s="67"/>
      <c r="T15" s="67"/>
      <c r="U15" s="67"/>
      <c r="V15" s="67"/>
      <c r="W15" s="66"/>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111"/>
      <c r="AY15" s="127"/>
      <c r="AZ15" s="128" t="s">
        <v>129</v>
      </c>
      <c r="BA15" s="128" t="s">
        <v>130</v>
      </c>
      <c r="BB15" s="127"/>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row>
    <row r="16" spans="51:54" ht="13.5">
      <c r="AY16" s="129" t="s">
        <v>133</v>
      </c>
      <c r="AZ16" s="130">
        <v>4198</v>
      </c>
      <c r="BA16" s="130">
        <v>200</v>
      </c>
      <c r="BB16" s="131" t="s">
        <v>134</v>
      </c>
    </row>
    <row r="17" spans="51:54" ht="13.5">
      <c r="AY17" s="129" t="s">
        <v>132</v>
      </c>
      <c r="AZ17" s="130">
        <f>18641-14000</f>
        <v>4641</v>
      </c>
      <c r="BA17" s="130">
        <v>1451</v>
      </c>
      <c r="BB17" s="131" t="s">
        <v>135</v>
      </c>
    </row>
    <row r="18" spans="2:54" ht="21.75" customHeight="1">
      <c r="B18" s="97"/>
      <c r="C18" s="97"/>
      <c r="D18" s="97"/>
      <c r="E18" s="104"/>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Y18" s="129" t="s">
        <v>131</v>
      </c>
      <c r="AZ18" s="130">
        <v>2085</v>
      </c>
      <c r="BA18" s="130">
        <f>23273-14000</f>
        <v>9273</v>
      </c>
      <c r="BB18" s="131"/>
    </row>
    <row r="19" spans="2:54" ht="21.75" customHeight="1">
      <c r="B19" s="97"/>
      <c r="C19" s="97"/>
      <c r="D19" s="97"/>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Y19" s="131"/>
      <c r="AZ19" s="130">
        <f>SUM(AZ16:AZ18)</f>
        <v>10924</v>
      </c>
      <c r="BA19" s="130">
        <f>SUM(BA16:BA18)</f>
        <v>10924</v>
      </c>
      <c r="BB19" s="131"/>
    </row>
    <row r="20" spans="2:42" ht="21.75" customHeight="1">
      <c r="B20" s="97"/>
      <c r="C20" s="97"/>
      <c r="D20" s="97"/>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row>
    <row r="21" spans="2:42" ht="21.75" customHeight="1">
      <c r="B21" s="97"/>
      <c r="C21" s="97"/>
      <c r="D21" s="97"/>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row>
    <row r="22" spans="2:42" ht="13.5">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row>
    <row r="23" spans="2:42" ht="13.5">
      <c r="B23" s="98"/>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row>
    <row r="24" spans="2:42" ht="13.5">
      <c r="B24" s="98"/>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row>
    <row r="25" spans="2:42" ht="13.5">
      <c r="B25" s="98"/>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row>
    <row r="26" spans="2:42" ht="13.5">
      <c r="B26" s="98"/>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row>
    <row r="27" spans="1:42" ht="13.5">
      <c r="A27" s="125" t="s">
        <v>108</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G27" s="97"/>
      <c r="AH27" s="97"/>
      <c r="AI27" s="97"/>
      <c r="AJ27" s="97"/>
      <c r="AK27" s="97"/>
      <c r="AL27" s="97"/>
      <c r="AM27" s="97"/>
      <c r="AN27" s="97"/>
      <c r="AO27" s="97"/>
      <c r="AP27" s="97"/>
    </row>
    <row r="28" spans="1:42" ht="13.5">
      <c r="A28" s="125"/>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96"/>
      <c r="AG28" s="97"/>
      <c r="AH28" s="97"/>
      <c r="AI28" s="97"/>
      <c r="AJ28" s="97"/>
      <c r="AK28" s="97"/>
      <c r="AL28" s="97"/>
      <c r="AM28" s="97"/>
      <c r="AN28" s="97"/>
      <c r="AO28" s="97"/>
      <c r="AP28" s="97"/>
    </row>
    <row r="29" spans="1:42" ht="3" customHeight="1">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96"/>
      <c r="AG29" s="97"/>
      <c r="AH29" s="97"/>
      <c r="AI29" s="97"/>
      <c r="AJ29" s="97"/>
      <c r="AK29" s="97"/>
      <c r="AL29" s="97"/>
      <c r="AM29" s="97"/>
      <c r="AN29" s="97"/>
      <c r="AO29" s="97"/>
      <c r="AP29" s="97"/>
    </row>
    <row r="30" spans="1:31" ht="13.5">
      <c r="A30" s="106" t="s">
        <v>127</v>
      </c>
      <c r="B30" s="107"/>
      <c r="C30" s="107"/>
      <c r="D30" s="107"/>
      <c r="E30" s="107"/>
      <c r="F30" s="107"/>
      <c r="G30" s="107"/>
      <c r="H30" s="107"/>
      <c r="I30" s="107"/>
      <c r="J30" s="107"/>
      <c r="K30" s="107"/>
      <c r="L30" s="107"/>
      <c r="M30" s="107"/>
      <c r="N30" s="107"/>
      <c r="O30" s="107"/>
      <c r="P30" s="107"/>
      <c r="Q30" s="107"/>
      <c r="R30" s="107"/>
      <c r="S30" s="107"/>
      <c r="T30" s="107"/>
      <c r="U30" s="107"/>
      <c r="V30" s="110"/>
      <c r="W30" s="126"/>
      <c r="X30" s="107"/>
      <c r="Y30" s="107"/>
      <c r="Z30" s="110"/>
      <c r="AA30" s="107"/>
      <c r="AB30" s="107"/>
      <c r="AC30" s="126"/>
      <c r="AD30" s="107"/>
      <c r="AE30" s="107"/>
    </row>
    <row r="31" spans="1:42" ht="16.5" customHeight="1">
      <c r="A31" s="108" t="s">
        <v>108</v>
      </c>
      <c r="B31" s="108"/>
      <c r="C31" s="108"/>
      <c r="D31" s="109" t="s">
        <v>120</v>
      </c>
      <c r="E31" s="109"/>
      <c r="F31" s="109"/>
      <c r="G31" s="109"/>
      <c r="H31" s="109"/>
      <c r="I31" s="109"/>
      <c r="J31" s="109"/>
      <c r="K31" s="109"/>
      <c r="L31" s="109"/>
      <c r="M31" s="109"/>
      <c r="N31" s="109"/>
      <c r="O31" s="109"/>
      <c r="P31" s="109"/>
      <c r="Q31" s="109"/>
      <c r="R31" s="109"/>
      <c r="S31" s="109"/>
      <c r="T31" s="109"/>
      <c r="U31" s="109"/>
      <c r="V31" s="109"/>
      <c r="W31" s="109"/>
      <c r="X31" s="109"/>
      <c r="Y31" s="110"/>
      <c r="Z31" s="109" t="s">
        <v>126</v>
      </c>
      <c r="AA31" s="110"/>
      <c r="AB31" s="110"/>
      <c r="AC31" s="109"/>
      <c r="AD31" s="109"/>
      <c r="AE31" s="110"/>
      <c r="AF31" s="96"/>
      <c r="AG31" s="96"/>
      <c r="AH31" s="96"/>
      <c r="AI31" s="96"/>
      <c r="AJ31" s="96"/>
      <c r="AK31" s="96"/>
      <c r="AL31" s="96"/>
      <c r="AM31" s="96"/>
      <c r="AN31" s="96"/>
      <c r="AO31" s="96"/>
      <c r="AP31" s="96"/>
    </row>
    <row r="32" spans="1:54" s="96" customFormat="1" ht="12.75">
      <c r="A32" s="108"/>
      <c r="B32" s="108"/>
      <c r="C32" s="108"/>
      <c r="D32" s="110"/>
      <c r="E32" s="109" t="s">
        <v>121</v>
      </c>
      <c r="F32" s="109"/>
      <c r="G32" s="109"/>
      <c r="H32" s="109"/>
      <c r="I32" s="109"/>
      <c r="J32" s="109"/>
      <c r="K32" s="109"/>
      <c r="L32" s="109"/>
      <c r="M32" s="109"/>
      <c r="N32" s="109"/>
      <c r="O32" s="109"/>
      <c r="P32" s="109"/>
      <c r="Q32" s="109"/>
      <c r="R32" s="109"/>
      <c r="S32" s="109"/>
      <c r="T32" s="109"/>
      <c r="U32" s="109"/>
      <c r="V32" s="109"/>
      <c r="W32" s="109"/>
      <c r="X32" s="109"/>
      <c r="Y32" s="110"/>
      <c r="Z32" s="109" t="s">
        <v>124</v>
      </c>
      <c r="AA32" s="110"/>
      <c r="AB32" s="110"/>
      <c r="AC32" s="109"/>
      <c r="AD32" s="109"/>
      <c r="AE32" s="109"/>
      <c r="AY32" s="122"/>
      <c r="AZ32" s="122"/>
      <c r="BA32" s="122"/>
      <c r="BB32" s="122"/>
    </row>
    <row r="33" spans="1:54" s="96" customFormat="1" ht="12.75">
      <c r="A33" s="108"/>
      <c r="B33" s="108"/>
      <c r="C33" s="108"/>
      <c r="D33" s="110"/>
      <c r="E33" s="109" t="s">
        <v>128</v>
      </c>
      <c r="F33" s="109"/>
      <c r="G33" s="109"/>
      <c r="H33" s="109"/>
      <c r="I33" s="109"/>
      <c r="J33" s="109"/>
      <c r="K33" s="109"/>
      <c r="L33" s="109"/>
      <c r="M33" s="109"/>
      <c r="N33" s="109"/>
      <c r="O33" s="109"/>
      <c r="P33" s="109"/>
      <c r="Q33" s="109"/>
      <c r="R33" s="109"/>
      <c r="S33" s="109"/>
      <c r="T33" s="109"/>
      <c r="U33" s="109"/>
      <c r="V33" s="109"/>
      <c r="W33" s="109"/>
      <c r="X33" s="109"/>
      <c r="Y33" s="110"/>
      <c r="Z33" s="109" t="s">
        <v>125</v>
      </c>
      <c r="AA33" s="110"/>
      <c r="AB33" s="110"/>
      <c r="AC33" s="109"/>
      <c r="AD33" s="109"/>
      <c r="AE33" s="110"/>
      <c r="AY33" s="122"/>
      <c r="AZ33" s="122"/>
      <c r="BA33" s="122"/>
      <c r="BB33" s="122"/>
    </row>
    <row r="34" spans="1:54" s="96" customFormat="1" ht="12.75" customHeight="1">
      <c r="A34" s="108"/>
      <c r="B34" s="108"/>
      <c r="C34" s="108"/>
      <c r="D34" s="110"/>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10"/>
      <c r="AY34" s="122"/>
      <c r="AZ34" s="122"/>
      <c r="BA34" s="122"/>
      <c r="BB34" s="122"/>
    </row>
    <row r="35" spans="1:53" ht="18" customHeight="1">
      <c r="A35" s="64" t="s">
        <v>123</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Y35" s="123"/>
      <c r="AZ35" s="124"/>
      <c r="BA35" s="124"/>
    </row>
    <row r="36" spans="1:88" s="65" customFormat="1" ht="9.75" customHeight="1">
      <c r="A36" s="64"/>
      <c r="B36" s="67"/>
      <c r="C36" s="67"/>
      <c r="D36" s="67"/>
      <c r="E36" s="67"/>
      <c r="F36" s="67"/>
      <c r="G36" s="67"/>
      <c r="H36" s="67"/>
      <c r="I36" s="67"/>
      <c r="J36" s="67"/>
      <c r="K36" s="67"/>
      <c r="L36" s="67"/>
      <c r="M36" s="67"/>
      <c r="N36" s="67"/>
      <c r="O36" s="67"/>
      <c r="P36" s="67"/>
      <c r="Q36" s="67"/>
      <c r="R36" s="67"/>
      <c r="S36" s="67"/>
      <c r="T36" s="67"/>
      <c r="U36" s="67"/>
      <c r="V36" s="67"/>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111"/>
      <c r="AY36" s="121"/>
      <c r="AZ36" s="121"/>
      <c r="BA36" s="121"/>
      <c r="BB36" s="12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row>
    <row r="37" spans="1:88" s="65" customFormat="1" ht="14.25">
      <c r="A37" s="64" t="s">
        <v>107</v>
      </c>
      <c r="B37" s="67"/>
      <c r="C37" s="67"/>
      <c r="D37" s="67"/>
      <c r="E37" s="67"/>
      <c r="F37" s="67"/>
      <c r="G37" s="67"/>
      <c r="H37" s="67"/>
      <c r="I37" s="67"/>
      <c r="J37" s="67"/>
      <c r="K37" s="67"/>
      <c r="L37" s="67"/>
      <c r="M37" s="67"/>
      <c r="N37" s="67"/>
      <c r="O37" s="67"/>
      <c r="P37" s="67"/>
      <c r="Q37" s="67"/>
      <c r="R37" s="67"/>
      <c r="S37" s="67"/>
      <c r="T37" s="67"/>
      <c r="U37" s="67"/>
      <c r="V37" s="67"/>
      <c r="W37" s="66"/>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111"/>
      <c r="AY37" s="127"/>
      <c r="AZ37" s="128" t="s">
        <v>129</v>
      </c>
      <c r="BA37" s="128" t="s">
        <v>130</v>
      </c>
      <c r="BB37" s="127"/>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c r="BY37" s="111"/>
      <c r="BZ37" s="111"/>
      <c r="CA37" s="111"/>
      <c r="CB37" s="111"/>
      <c r="CC37" s="111"/>
      <c r="CD37" s="111"/>
      <c r="CE37" s="111"/>
      <c r="CF37" s="111"/>
      <c r="CG37" s="111"/>
      <c r="CH37" s="111"/>
      <c r="CI37" s="111"/>
      <c r="CJ37" s="111"/>
    </row>
    <row r="38" spans="51:54" ht="13.5">
      <c r="AY38" s="129" t="s">
        <v>133</v>
      </c>
      <c r="AZ38" s="130">
        <v>4894</v>
      </c>
      <c r="BA38" s="130">
        <v>638</v>
      </c>
      <c r="BB38" s="131" t="s">
        <v>134</v>
      </c>
    </row>
    <row r="39" spans="51:54" ht="13.5">
      <c r="AY39" s="129" t="s">
        <v>132</v>
      </c>
      <c r="AZ39" s="130">
        <f>20479-14000</f>
        <v>6479</v>
      </c>
      <c r="BA39" s="130">
        <v>1344</v>
      </c>
      <c r="BB39" s="131" t="s">
        <v>135</v>
      </c>
    </row>
    <row r="40" spans="2:54" ht="21.75" customHeight="1">
      <c r="B40" s="97"/>
      <c r="C40" s="97"/>
      <c r="D40" s="97"/>
      <c r="E40" s="104"/>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Y40" s="129" t="s">
        <v>131</v>
      </c>
      <c r="AZ40" s="130">
        <v>2042</v>
      </c>
      <c r="BA40" s="130">
        <f>25433-14000</f>
        <v>11433</v>
      </c>
      <c r="BB40" s="131"/>
    </row>
    <row r="41" spans="2:54" ht="21.75" customHeight="1">
      <c r="B41" s="97"/>
      <c r="C41" s="97"/>
      <c r="D41" s="97"/>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Y41" s="131"/>
      <c r="AZ41" s="130">
        <f>SUM(AZ38:AZ40)</f>
        <v>13415</v>
      </c>
      <c r="BA41" s="130">
        <f>SUM(BA38:BA40)</f>
        <v>13415</v>
      </c>
      <c r="BB41" s="131"/>
    </row>
    <row r="42" spans="2:42" ht="21.75" customHeight="1">
      <c r="B42" s="97"/>
      <c r="C42" s="97"/>
      <c r="D42" s="97"/>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row>
    <row r="43" spans="2:42" ht="21.75" customHeight="1">
      <c r="B43" s="97"/>
      <c r="C43" s="97"/>
      <c r="D43" s="97"/>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row>
    <row r="44" spans="2:42" ht="13.5">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row>
    <row r="45" spans="2:42" ht="13.5">
      <c r="B45" s="98"/>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row>
    <row r="46" spans="2:42" ht="13.5">
      <c r="B46" s="98"/>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row>
    <row r="47" spans="2:42" ht="13.5">
      <c r="B47" s="98"/>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row>
    <row r="48" spans="2:42" ht="13.5">
      <c r="B48" s="98"/>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row>
    <row r="49" spans="1:42" ht="13.5">
      <c r="A49" s="125" t="s">
        <v>108</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G49" s="97"/>
      <c r="AH49" s="97"/>
      <c r="AI49" s="97"/>
      <c r="AJ49" s="97"/>
      <c r="AK49" s="97"/>
      <c r="AL49" s="97"/>
      <c r="AM49" s="97"/>
      <c r="AN49" s="97"/>
      <c r="AO49" s="97"/>
      <c r="AP49" s="97"/>
    </row>
    <row r="50" spans="1:42" ht="13.5">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96"/>
      <c r="AG50" s="97"/>
      <c r="AH50" s="97"/>
      <c r="AI50" s="97"/>
      <c r="AJ50" s="97"/>
      <c r="AK50" s="97"/>
      <c r="AL50" s="97"/>
      <c r="AM50" s="97"/>
      <c r="AN50" s="97"/>
      <c r="AO50" s="97"/>
      <c r="AP50" s="97"/>
    </row>
    <row r="51" spans="1:42" ht="9" customHeight="1">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96"/>
      <c r="AG51" s="97"/>
      <c r="AH51" s="97"/>
      <c r="AI51" s="97"/>
      <c r="AJ51" s="97"/>
      <c r="AK51" s="97"/>
      <c r="AL51" s="97"/>
      <c r="AM51" s="97"/>
      <c r="AN51" s="97"/>
      <c r="AO51" s="97"/>
      <c r="AP51" s="97"/>
    </row>
    <row r="52" spans="1:31" ht="13.5">
      <c r="A52" s="106" t="s">
        <v>127</v>
      </c>
      <c r="B52" s="107"/>
      <c r="C52" s="107"/>
      <c r="D52" s="107"/>
      <c r="E52" s="107"/>
      <c r="F52" s="107"/>
      <c r="G52" s="107"/>
      <c r="H52" s="107"/>
      <c r="I52" s="107"/>
      <c r="J52" s="107"/>
      <c r="K52" s="107"/>
      <c r="L52" s="107"/>
      <c r="M52" s="107"/>
      <c r="N52" s="107"/>
      <c r="O52" s="107"/>
      <c r="P52" s="107"/>
      <c r="Q52" s="107"/>
      <c r="R52" s="107"/>
      <c r="S52" s="107"/>
      <c r="T52" s="107"/>
      <c r="U52" s="107"/>
      <c r="V52" s="110"/>
      <c r="W52" s="126"/>
      <c r="X52" s="107"/>
      <c r="Y52" s="107"/>
      <c r="Z52" s="126"/>
      <c r="AA52" s="107"/>
      <c r="AB52" s="107"/>
      <c r="AC52" s="126"/>
      <c r="AD52" s="107"/>
      <c r="AE52" s="107"/>
    </row>
    <row r="53" spans="1:42" ht="16.5" customHeight="1">
      <c r="A53" s="108" t="s">
        <v>108</v>
      </c>
      <c r="B53" s="108"/>
      <c r="C53" s="108"/>
      <c r="D53" s="109" t="s">
        <v>120</v>
      </c>
      <c r="E53" s="109"/>
      <c r="F53" s="109"/>
      <c r="G53" s="109"/>
      <c r="H53" s="109"/>
      <c r="I53" s="109"/>
      <c r="J53" s="109"/>
      <c r="K53" s="109"/>
      <c r="L53" s="109"/>
      <c r="M53" s="109"/>
      <c r="N53" s="109"/>
      <c r="O53" s="109"/>
      <c r="P53" s="109"/>
      <c r="Q53" s="109"/>
      <c r="R53" s="109"/>
      <c r="S53" s="109"/>
      <c r="T53" s="109"/>
      <c r="U53" s="109"/>
      <c r="V53" s="109"/>
      <c r="W53" s="109"/>
      <c r="X53" s="109"/>
      <c r="Y53" s="110"/>
      <c r="Z53" s="109" t="s">
        <v>117</v>
      </c>
      <c r="AA53" s="110"/>
      <c r="AB53" s="110"/>
      <c r="AC53" s="109"/>
      <c r="AD53" s="109"/>
      <c r="AE53" s="110"/>
      <c r="AF53" s="96"/>
      <c r="AG53" s="96"/>
      <c r="AH53" s="96"/>
      <c r="AI53" s="96"/>
      <c r="AJ53" s="96"/>
      <c r="AK53" s="96"/>
      <c r="AL53" s="96"/>
      <c r="AM53" s="96"/>
      <c r="AN53" s="96"/>
      <c r="AO53" s="96"/>
      <c r="AP53" s="96"/>
    </row>
    <row r="54" spans="1:54" s="96" customFormat="1" ht="12.75">
      <c r="A54" s="108"/>
      <c r="B54" s="108"/>
      <c r="C54" s="108"/>
      <c r="D54" s="110"/>
      <c r="E54" s="109" t="s">
        <v>121</v>
      </c>
      <c r="F54" s="109"/>
      <c r="G54" s="109"/>
      <c r="H54" s="109"/>
      <c r="I54" s="109"/>
      <c r="J54" s="109"/>
      <c r="K54" s="109"/>
      <c r="L54" s="109"/>
      <c r="M54" s="109"/>
      <c r="N54" s="109"/>
      <c r="O54" s="109"/>
      <c r="P54" s="109"/>
      <c r="Q54" s="109"/>
      <c r="R54" s="109"/>
      <c r="S54" s="109"/>
      <c r="T54" s="109"/>
      <c r="U54" s="109"/>
      <c r="V54" s="109"/>
      <c r="W54" s="109"/>
      <c r="X54" s="109"/>
      <c r="Y54" s="110"/>
      <c r="Z54" s="109" t="s">
        <v>118</v>
      </c>
      <c r="AA54" s="110"/>
      <c r="AB54" s="110"/>
      <c r="AC54" s="109"/>
      <c r="AD54" s="109"/>
      <c r="AE54" s="109"/>
      <c r="AY54" s="122"/>
      <c r="AZ54" s="122"/>
      <c r="BA54" s="122"/>
      <c r="BB54" s="122"/>
    </row>
    <row r="55" spans="1:54" s="96" customFormat="1" ht="12.75">
      <c r="A55" s="108"/>
      <c r="B55" s="108"/>
      <c r="C55" s="108"/>
      <c r="D55" s="110"/>
      <c r="E55" s="109" t="s">
        <v>128</v>
      </c>
      <c r="F55" s="109"/>
      <c r="G55" s="109"/>
      <c r="H55" s="109"/>
      <c r="I55" s="109"/>
      <c r="J55" s="109"/>
      <c r="K55" s="109"/>
      <c r="L55" s="109"/>
      <c r="M55" s="109"/>
      <c r="N55" s="109"/>
      <c r="O55" s="109"/>
      <c r="P55" s="109"/>
      <c r="Q55" s="109"/>
      <c r="R55" s="109"/>
      <c r="S55" s="109"/>
      <c r="T55" s="109"/>
      <c r="U55" s="109"/>
      <c r="V55" s="109"/>
      <c r="W55" s="109"/>
      <c r="X55" s="109"/>
      <c r="Y55" s="110"/>
      <c r="Z55" s="109" t="s">
        <v>119</v>
      </c>
      <c r="AA55" s="110"/>
      <c r="AB55" s="110"/>
      <c r="AC55" s="109"/>
      <c r="AD55" s="109"/>
      <c r="AE55" s="110"/>
      <c r="AY55" s="122"/>
      <c r="AZ55" s="122"/>
      <c r="BA55" s="122"/>
      <c r="BB55" s="122"/>
    </row>
    <row r="56" spans="1:54" s="96" customFormat="1" ht="4.5" customHeight="1">
      <c r="A56" s="108"/>
      <c r="B56" s="108"/>
      <c r="C56" s="108"/>
      <c r="D56" s="110"/>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10"/>
      <c r="AY56" s="122"/>
      <c r="AZ56" s="122"/>
      <c r="BA56" s="122"/>
      <c r="BB56" s="122"/>
    </row>
    <row r="57" spans="1:42" ht="31.5" customHeight="1">
      <c r="A57" s="38"/>
      <c r="B57" s="69" t="s">
        <v>109</v>
      </c>
      <c r="C57" s="70"/>
      <c r="D57" s="94"/>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row>
    <row r="58" spans="1:42" ht="13.5" customHeight="1">
      <c r="A58" s="38"/>
      <c r="B58" s="69"/>
      <c r="C58" s="70"/>
      <c r="D58" s="94"/>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row>
    <row r="59" spans="1:42" ht="13.5">
      <c r="A59" s="38"/>
      <c r="B59" s="69"/>
      <c r="C59" s="70"/>
      <c r="D59" s="94"/>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row>
    <row r="60" spans="1:42" ht="13.5">
      <c r="A60" s="38"/>
      <c r="B60" s="69"/>
      <c r="C60" s="70"/>
      <c r="D60" s="94"/>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row>
    <row r="61" spans="1:42" ht="13.5" customHeight="1">
      <c r="A61" s="38"/>
      <c r="B61" s="69"/>
      <c r="C61" s="70"/>
      <c r="D61" s="94"/>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c r="AN61" s="311"/>
      <c r="AO61" s="311"/>
      <c r="AP61" s="311"/>
    </row>
    <row r="62" spans="1:42" ht="13.5">
      <c r="A62" s="38"/>
      <c r="B62" s="69"/>
      <c r="C62" s="70"/>
      <c r="D62" s="70"/>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row>
    <row r="63" spans="1:42" ht="13.5">
      <c r="A63" s="38"/>
      <c r="B63" s="69"/>
      <c r="C63" s="70"/>
      <c r="D63" s="70"/>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row>
    <row r="64" spans="1:29" ht="13.5">
      <c r="A64" s="38"/>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row>
    <row r="65" spans="1:29" ht="13.5">
      <c r="A65" s="38"/>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row>
    <row r="66" spans="24:42" ht="13.5">
      <c r="X66" s="68"/>
      <c r="Y66" s="68"/>
      <c r="Z66" s="68"/>
      <c r="AA66" s="68"/>
      <c r="AB66" s="68"/>
      <c r="AC66" s="68"/>
      <c r="AD66" s="68"/>
      <c r="AE66" s="68"/>
      <c r="AF66" s="68"/>
      <c r="AG66" s="68"/>
      <c r="AH66" s="68"/>
      <c r="AI66" s="68"/>
      <c r="AJ66" s="68"/>
      <c r="AK66" s="68"/>
      <c r="AL66" s="68"/>
      <c r="AM66" s="68"/>
      <c r="AN66" s="68"/>
      <c r="AO66" s="68"/>
      <c r="AP66" s="68"/>
    </row>
    <row r="67" spans="24:50" ht="13.5">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row>
    <row r="68" spans="1:88" s="122" customFormat="1" ht="13.5">
      <c r="A68"/>
      <c r="B68"/>
      <c r="C68"/>
      <c r="D68"/>
      <c r="E68"/>
      <c r="F68"/>
      <c r="G68"/>
      <c r="H68"/>
      <c r="I68"/>
      <c r="J68"/>
      <c r="K68"/>
      <c r="L68"/>
      <c r="M68"/>
      <c r="N68"/>
      <c r="O68"/>
      <c r="P68"/>
      <c r="Q68"/>
      <c r="R68"/>
      <c r="S68"/>
      <c r="T68"/>
      <c r="U68"/>
      <c r="V68"/>
      <c r="W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BC68"/>
      <c r="BD68"/>
      <c r="BE68"/>
      <c r="BF68"/>
      <c r="BG68"/>
      <c r="BH68"/>
      <c r="BI68"/>
      <c r="BJ68"/>
      <c r="BK68"/>
      <c r="BL68"/>
      <c r="BM68"/>
      <c r="BN68"/>
      <c r="BO68"/>
      <c r="BP68"/>
      <c r="BQ68"/>
      <c r="BR68"/>
      <c r="BS68"/>
      <c r="BT68"/>
      <c r="BU68"/>
      <c r="BV68"/>
      <c r="BW68"/>
      <c r="BX68"/>
      <c r="BY68"/>
      <c r="BZ68"/>
      <c r="CA68"/>
      <c r="CB68"/>
      <c r="CC68"/>
      <c r="CD68"/>
      <c r="CE68"/>
      <c r="CF68"/>
      <c r="CG68"/>
      <c r="CH68"/>
      <c r="CI68"/>
      <c r="CJ68"/>
    </row>
    <row r="69" spans="1:88" s="122" customFormat="1" ht="13.5">
      <c r="A69"/>
      <c r="B69"/>
      <c r="C69"/>
      <c r="D69"/>
      <c r="E69" t="s">
        <v>107</v>
      </c>
      <c r="F69"/>
      <c r="G69"/>
      <c r="H69"/>
      <c r="I69"/>
      <c r="J69"/>
      <c r="K69"/>
      <c r="L69"/>
      <c r="M69"/>
      <c r="N69"/>
      <c r="O69"/>
      <c r="P69"/>
      <c r="Q69"/>
      <c r="R69"/>
      <c r="S69"/>
      <c r="T69"/>
      <c r="U69"/>
      <c r="V69"/>
      <c r="W69"/>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BC69"/>
      <c r="BD69"/>
      <c r="BE69"/>
      <c r="BF69"/>
      <c r="BG69"/>
      <c r="BH69"/>
      <c r="BI69"/>
      <c r="BJ69"/>
      <c r="BK69"/>
      <c r="BL69"/>
      <c r="BM69"/>
      <c r="BN69"/>
      <c r="BO69"/>
      <c r="BP69"/>
      <c r="BQ69"/>
      <c r="BR69"/>
      <c r="BS69"/>
      <c r="BT69"/>
      <c r="BU69"/>
      <c r="BV69"/>
      <c r="BW69"/>
      <c r="BX69"/>
      <c r="BY69"/>
      <c r="BZ69"/>
      <c r="CA69"/>
      <c r="CB69"/>
      <c r="CC69"/>
      <c r="CD69"/>
      <c r="CE69"/>
      <c r="CF69"/>
      <c r="CG69"/>
      <c r="CH69"/>
      <c r="CI69"/>
      <c r="CJ69"/>
    </row>
    <row r="70" spans="1:88" s="122" customFormat="1" ht="13.5">
      <c r="A70"/>
      <c r="B70"/>
      <c r="C70"/>
      <c r="D70"/>
      <c r="E70"/>
      <c r="F70"/>
      <c r="G70"/>
      <c r="H70"/>
      <c r="I70"/>
      <c r="J70"/>
      <c r="K70"/>
      <c r="L70"/>
      <c r="M70"/>
      <c r="N70"/>
      <c r="O70"/>
      <c r="P70"/>
      <c r="Q70"/>
      <c r="R70"/>
      <c r="S70"/>
      <c r="T70"/>
      <c r="U70"/>
      <c r="V70"/>
      <c r="W70"/>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BC70"/>
      <c r="BD70"/>
      <c r="BE70"/>
      <c r="BF70"/>
      <c r="BG70"/>
      <c r="BH70"/>
      <c r="BI70"/>
      <c r="BJ70"/>
      <c r="BK70"/>
      <c r="BL70"/>
      <c r="BM70"/>
      <c r="BN70"/>
      <c r="BO70"/>
      <c r="BP70"/>
      <c r="BQ70"/>
      <c r="BR70"/>
      <c r="BS70"/>
      <c r="BT70"/>
      <c r="BU70"/>
      <c r="BV70"/>
      <c r="BW70"/>
      <c r="BX70"/>
      <c r="BY70"/>
      <c r="BZ70"/>
      <c r="CA70"/>
      <c r="CB70"/>
      <c r="CC70"/>
      <c r="CD70"/>
      <c r="CE70"/>
      <c r="CF70"/>
      <c r="CG70"/>
      <c r="CH70"/>
      <c r="CI70"/>
      <c r="CJ70"/>
    </row>
    <row r="71" spans="1:88" s="122" customFormat="1" ht="13.5">
      <c r="A71"/>
      <c r="B71"/>
      <c r="C71"/>
      <c r="D71"/>
      <c r="E71"/>
      <c r="F71"/>
      <c r="G71"/>
      <c r="H71"/>
      <c r="I71"/>
      <c r="J71"/>
      <c r="K71"/>
      <c r="L71"/>
      <c r="M71"/>
      <c r="N71"/>
      <c r="O71"/>
      <c r="P71"/>
      <c r="Q71"/>
      <c r="R71"/>
      <c r="S71"/>
      <c r="T71"/>
      <c r="U71"/>
      <c r="V71"/>
      <c r="W71"/>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BC71"/>
      <c r="BD71"/>
      <c r="BE71"/>
      <c r="BF71"/>
      <c r="BG71"/>
      <c r="BH71"/>
      <c r="BI71"/>
      <c r="BJ71"/>
      <c r="BK71"/>
      <c r="BL71"/>
      <c r="BM71"/>
      <c r="BN71"/>
      <c r="BO71"/>
      <c r="BP71"/>
      <c r="BQ71"/>
      <c r="BR71"/>
      <c r="BS71"/>
      <c r="BT71"/>
      <c r="BU71"/>
      <c r="BV71"/>
      <c r="BW71"/>
      <c r="BX71"/>
      <c r="BY71"/>
      <c r="BZ71"/>
      <c r="CA71"/>
      <c r="CB71"/>
      <c r="CC71"/>
      <c r="CD71"/>
      <c r="CE71"/>
      <c r="CF71"/>
      <c r="CG71"/>
      <c r="CH71"/>
      <c r="CI71"/>
      <c r="CJ71"/>
    </row>
    <row r="72" spans="1:88" s="122" customFormat="1" ht="13.5">
      <c r="A72"/>
      <c r="B72"/>
      <c r="C72"/>
      <c r="D72"/>
      <c r="E72"/>
      <c r="F72"/>
      <c r="G72"/>
      <c r="H72"/>
      <c r="I72"/>
      <c r="J72"/>
      <c r="K72"/>
      <c r="L72"/>
      <c r="M72"/>
      <c r="N72"/>
      <c r="O72"/>
      <c r="P72"/>
      <c r="Q72"/>
      <c r="R72"/>
      <c r="S72"/>
      <c r="T72"/>
      <c r="U72"/>
      <c r="V72"/>
      <c r="W72"/>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BC72"/>
      <c r="BD72"/>
      <c r="BE72"/>
      <c r="BF72"/>
      <c r="BG72"/>
      <c r="BH72"/>
      <c r="BI72"/>
      <c r="BJ72"/>
      <c r="BK72"/>
      <c r="BL72"/>
      <c r="BM72"/>
      <c r="BN72"/>
      <c r="BO72"/>
      <c r="BP72"/>
      <c r="BQ72"/>
      <c r="BR72"/>
      <c r="BS72"/>
      <c r="BT72"/>
      <c r="BU72"/>
      <c r="BV72"/>
      <c r="BW72"/>
      <c r="BX72"/>
      <c r="BY72"/>
      <c r="BZ72"/>
      <c r="CA72"/>
      <c r="CB72"/>
      <c r="CC72"/>
      <c r="CD72"/>
      <c r="CE72"/>
      <c r="CF72"/>
      <c r="CG72"/>
      <c r="CH72"/>
      <c r="CI72"/>
      <c r="CJ72"/>
    </row>
    <row r="73" spans="1:88" s="122" customFormat="1" ht="13.5">
      <c r="A73"/>
      <c r="B73"/>
      <c r="C73"/>
      <c r="D73"/>
      <c r="E73"/>
      <c r="F73"/>
      <c r="G73"/>
      <c r="H73"/>
      <c r="I73"/>
      <c r="J73"/>
      <c r="K73"/>
      <c r="L73"/>
      <c r="M73"/>
      <c r="N73"/>
      <c r="O73"/>
      <c r="P73"/>
      <c r="Q73"/>
      <c r="R73"/>
      <c r="S73"/>
      <c r="T73"/>
      <c r="U73"/>
      <c r="V73"/>
      <c r="W73"/>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BC73"/>
      <c r="BD73"/>
      <c r="BE73"/>
      <c r="BF73"/>
      <c r="BG73"/>
      <c r="BH73"/>
      <c r="BI73"/>
      <c r="BJ73"/>
      <c r="BK73"/>
      <c r="BL73"/>
      <c r="BM73"/>
      <c r="BN73"/>
      <c r="BO73"/>
      <c r="BP73"/>
      <c r="BQ73"/>
      <c r="BR73"/>
      <c r="BS73"/>
      <c r="BT73"/>
      <c r="BU73"/>
      <c r="BV73"/>
      <c r="BW73"/>
      <c r="BX73"/>
      <c r="BY73"/>
      <c r="BZ73"/>
      <c r="CA73"/>
      <c r="CB73"/>
      <c r="CC73"/>
      <c r="CD73"/>
      <c r="CE73"/>
      <c r="CF73"/>
      <c r="CG73"/>
      <c r="CH73"/>
      <c r="CI73"/>
      <c r="CJ73"/>
    </row>
    <row r="74" spans="1:88" s="122" customFormat="1" ht="13.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s="68"/>
      <c r="AR74" s="68"/>
      <c r="AS74" s="68"/>
      <c r="AT74" s="68"/>
      <c r="AU74" s="68"/>
      <c r="AV74" s="68"/>
      <c r="AW74" s="68"/>
      <c r="AX74" s="68"/>
      <c r="BC74"/>
      <c r="BD74"/>
      <c r="BE74"/>
      <c r="BF74"/>
      <c r="BG74"/>
      <c r="BH74"/>
      <c r="BI74"/>
      <c r="BJ74"/>
      <c r="BK74"/>
      <c r="BL74"/>
      <c r="BM74"/>
      <c r="BN74"/>
      <c r="BO74"/>
      <c r="BP74"/>
      <c r="BQ74"/>
      <c r="BR74"/>
      <c r="BS74"/>
      <c r="BT74"/>
      <c r="BU74"/>
      <c r="BV74"/>
      <c r="BW74"/>
      <c r="BX74"/>
      <c r="BY74"/>
      <c r="BZ74"/>
      <c r="CA74"/>
      <c r="CB74"/>
      <c r="CC74"/>
      <c r="CD74"/>
      <c r="CE74"/>
      <c r="CF74"/>
      <c r="CG74"/>
      <c r="CH74"/>
      <c r="CI74"/>
      <c r="CJ74"/>
    </row>
  </sheetData>
  <sheetProtection sheet="1"/>
  <mergeCells count="4">
    <mergeCell ref="E61:AP62"/>
    <mergeCell ref="B2:AP11"/>
    <mergeCell ref="E57:AP58"/>
    <mergeCell ref="E59:AP60"/>
  </mergeCells>
  <printOptions/>
  <pageMargins left="0.7086614173228347" right="0.7086614173228347" top="0.5511811023622047" bottom="0.15748031496062992"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I14" sqref="I14"/>
    </sheetView>
  </sheetViews>
  <sheetFormatPr defaultColWidth="9.00390625" defaultRowHeight="13.5"/>
  <cols>
    <col min="1" max="1" width="3.50390625" style="0" bestFit="1" customWidth="1"/>
    <col min="2" max="2" width="12.50390625" style="0" bestFit="1" customWidth="1"/>
    <col min="3" max="3" width="27.00390625" style="0" customWidth="1"/>
    <col min="4" max="5" width="10.625" style="0" customWidth="1"/>
    <col min="6" max="6" width="9.125" style="0" bestFit="1" customWidth="1"/>
    <col min="7" max="8" width="10.625" style="0" customWidth="1"/>
    <col min="9" max="9" width="9.375" style="0" bestFit="1" customWidth="1"/>
    <col min="10" max="10" width="3.375" style="0" customWidth="1"/>
  </cols>
  <sheetData>
    <row r="1" spans="1:9" ht="27.75" customHeight="1">
      <c r="A1" s="314" t="s">
        <v>82</v>
      </c>
      <c r="B1" s="314"/>
      <c r="C1" s="314"/>
      <c r="D1" s="314"/>
      <c r="E1" s="314"/>
      <c r="F1" s="314"/>
      <c r="G1" s="314"/>
      <c r="H1" s="314"/>
      <c r="I1" s="71"/>
    </row>
    <row r="2" spans="1:9" ht="13.5">
      <c r="A2" s="36">
        <v>1</v>
      </c>
      <c r="B2" s="37" t="s">
        <v>52</v>
      </c>
      <c r="C2" s="37"/>
      <c r="D2" s="37"/>
      <c r="E2" s="37"/>
      <c r="F2" s="37"/>
      <c r="G2" s="37"/>
      <c r="H2" s="36"/>
      <c r="I2" s="36"/>
    </row>
    <row r="3" spans="1:9" ht="13.5">
      <c r="A3" s="36"/>
      <c r="B3" s="38" t="s">
        <v>53</v>
      </c>
      <c r="C3" s="37"/>
      <c r="D3" s="37"/>
      <c r="E3" s="37"/>
      <c r="F3" s="37"/>
      <c r="G3" s="37"/>
      <c r="H3" s="36"/>
      <c r="I3" s="36"/>
    </row>
    <row r="4" spans="1:9" ht="27" customHeight="1">
      <c r="A4" s="36"/>
      <c r="B4" s="315" t="s">
        <v>54</v>
      </c>
      <c r="C4" s="316"/>
      <c r="D4" s="316"/>
      <c r="E4" s="316"/>
      <c r="F4" s="316"/>
      <c r="G4" s="316"/>
      <c r="H4" s="316"/>
      <c r="I4" s="72"/>
    </row>
    <row r="5" spans="1:9" ht="27" customHeight="1">
      <c r="A5" s="36"/>
      <c r="B5" s="315" t="s">
        <v>55</v>
      </c>
      <c r="C5" s="316"/>
      <c r="D5" s="316"/>
      <c r="E5" s="316"/>
      <c r="F5" s="316"/>
      <c r="G5" s="316"/>
      <c r="H5" s="316"/>
      <c r="I5" s="72"/>
    </row>
    <row r="6" spans="1:9" ht="13.5">
      <c r="A6" s="36"/>
      <c r="B6" s="317" t="s">
        <v>56</v>
      </c>
      <c r="C6" s="317"/>
      <c r="D6" s="317"/>
      <c r="E6" s="317"/>
      <c r="F6" s="317"/>
      <c r="G6" s="317"/>
      <c r="H6" s="317"/>
      <c r="I6" s="73"/>
    </row>
    <row r="7" spans="1:9" ht="13.5">
      <c r="A7" s="36"/>
      <c r="B7" s="39"/>
      <c r="C7" s="39"/>
      <c r="D7" s="39"/>
      <c r="E7" s="39"/>
      <c r="F7" s="39"/>
      <c r="G7" s="36" t="s">
        <v>57</v>
      </c>
      <c r="I7" s="85"/>
    </row>
    <row r="8" spans="1:9" ht="13.5">
      <c r="A8" s="37"/>
      <c r="B8" s="318" t="s">
        <v>58</v>
      </c>
      <c r="C8" s="319"/>
      <c r="D8" s="322" t="s">
        <v>59</v>
      </c>
      <c r="E8" s="323"/>
      <c r="F8" s="41" t="s">
        <v>60</v>
      </c>
      <c r="G8" s="74" t="s">
        <v>61</v>
      </c>
      <c r="H8" s="84"/>
      <c r="I8" s="83"/>
    </row>
    <row r="9" spans="1:9" ht="13.5">
      <c r="A9" s="37"/>
      <c r="B9" s="320"/>
      <c r="C9" s="321"/>
      <c r="D9" s="41" t="s">
        <v>62</v>
      </c>
      <c r="E9" s="40" t="s">
        <v>63</v>
      </c>
      <c r="F9" s="41" t="s">
        <v>64</v>
      </c>
      <c r="G9" s="75" t="s">
        <v>101</v>
      </c>
      <c r="H9" s="84"/>
      <c r="I9" s="83"/>
    </row>
    <row r="10" spans="1:9" ht="13.5">
      <c r="A10" s="44"/>
      <c r="B10" s="45">
        <v>14</v>
      </c>
      <c r="C10" s="62" t="s">
        <v>83</v>
      </c>
      <c r="D10" s="46">
        <v>24359</v>
      </c>
      <c r="E10" s="47">
        <v>10</v>
      </c>
      <c r="F10" s="46">
        <v>14457</v>
      </c>
      <c r="G10" s="82">
        <f aca="true" t="shared" si="0" ref="G10:G17">ROUND(F10/D10,3)</f>
        <v>0.593</v>
      </c>
      <c r="H10" s="81"/>
      <c r="I10" s="80"/>
    </row>
    <row r="11" spans="1:9" ht="13.5">
      <c r="A11" s="44"/>
      <c r="B11" s="45">
        <v>14</v>
      </c>
      <c r="C11" s="62" t="s">
        <v>84</v>
      </c>
      <c r="D11" s="46">
        <v>5218</v>
      </c>
      <c r="E11" s="47">
        <v>10</v>
      </c>
      <c r="F11" s="46">
        <v>3150</v>
      </c>
      <c r="G11" s="82">
        <f t="shared" si="0"/>
        <v>0.604</v>
      </c>
      <c r="H11" s="81"/>
      <c r="I11" s="80"/>
    </row>
    <row r="12" spans="1:9" ht="13.5">
      <c r="A12" s="37"/>
      <c r="B12" s="45">
        <v>19</v>
      </c>
      <c r="C12" s="62" t="s">
        <v>85</v>
      </c>
      <c r="D12" s="46">
        <v>1385</v>
      </c>
      <c r="E12" s="47">
        <v>5</v>
      </c>
      <c r="F12" s="46">
        <v>969</v>
      </c>
      <c r="G12" s="82">
        <f t="shared" si="0"/>
        <v>0.7</v>
      </c>
      <c r="H12" s="81"/>
      <c r="I12" s="80"/>
    </row>
    <row r="13" spans="1:9" ht="13.5" customHeight="1">
      <c r="A13" s="37"/>
      <c r="B13" s="45">
        <v>19</v>
      </c>
      <c r="C13" s="62" t="s">
        <v>86</v>
      </c>
      <c r="D13" s="46">
        <v>15012</v>
      </c>
      <c r="E13" s="47">
        <v>5</v>
      </c>
      <c r="F13" s="46">
        <v>10506</v>
      </c>
      <c r="G13" s="82">
        <f t="shared" si="0"/>
        <v>0.7</v>
      </c>
      <c r="H13" s="81"/>
      <c r="I13" s="80"/>
    </row>
    <row r="14" spans="1:9" ht="13.5">
      <c r="A14" s="44"/>
      <c r="B14" s="45">
        <v>19</v>
      </c>
      <c r="C14" s="62" t="s">
        <v>87</v>
      </c>
      <c r="D14" s="46">
        <v>13670</v>
      </c>
      <c r="E14" s="47">
        <v>5</v>
      </c>
      <c r="F14" s="46">
        <v>9560</v>
      </c>
      <c r="G14" s="82">
        <f t="shared" si="0"/>
        <v>0.699</v>
      </c>
      <c r="H14" s="81"/>
      <c r="I14" s="80"/>
    </row>
    <row r="15" spans="1:9" ht="13.5">
      <c r="A15" s="44"/>
      <c r="B15" s="45">
        <v>19</v>
      </c>
      <c r="C15" s="62" t="s">
        <v>88</v>
      </c>
      <c r="D15" s="46">
        <v>8262</v>
      </c>
      <c r="E15" s="47">
        <v>5</v>
      </c>
      <c r="F15" s="46">
        <v>6077</v>
      </c>
      <c r="G15" s="82">
        <f t="shared" si="0"/>
        <v>0.736</v>
      </c>
      <c r="H15" s="81"/>
      <c r="I15" s="80"/>
    </row>
    <row r="16" spans="1:9" ht="13.5">
      <c r="A16" s="37"/>
      <c r="B16" s="45">
        <v>19</v>
      </c>
      <c r="C16" s="62" t="s">
        <v>89</v>
      </c>
      <c r="D16" s="46">
        <v>8625</v>
      </c>
      <c r="E16" s="47">
        <v>5</v>
      </c>
      <c r="F16" s="46">
        <v>6032</v>
      </c>
      <c r="G16" s="82">
        <f t="shared" si="0"/>
        <v>0.699</v>
      </c>
      <c r="H16" s="81"/>
      <c r="I16" s="80"/>
    </row>
    <row r="17" spans="1:9" ht="13.5">
      <c r="A17" s="37"/>
      <c r="B17" s="45">
        <v>19</v>
      </c>
      <c r="C17" s="62" t="s">
        <v>90</v>
      </c>
      <c r="D17" s="46">
        <v>2970</v>
      </c>
      <c r="E17" s="47">
        <v>5</v>
      </c>
      <c r="F17" s="46">
        <v>2077</v>
      </c>
      <c r="G17" s="82">
        <f t="shared" si="0"/>
        <v>0.699</v>
      </c>
      <c r="H17" s="81"/>
      <c r="I17" s="80"/>
    </row>
    <row r="18" spans="1:9" ht="13.5">
      <c r="A18" s="37"/>
      <c r="B18" s="48" t="s">
        <v>91</v>
      </c>
      <c r="C18" s="37"/>
      <c r="D18" s="37"/>
      <c r="E18" s="37"/>
      <c r="F18" s="37"/>
      <c r="G18" s="37"/>
      <c r="H18" s="37"/>
      <c r="I18" s="37"/>
    </row>
    <row r="19" spans="1:9" ht="13.5">
      <c r="A19" s="37"/>
      <c r="B19" s="37"/>
      <c r="C19" s="37"/>
      <c r="D19" s="37"/>
      <c r="E19" s="37"/>
      <c r="F19" s="37"/>
      <c r="G19" s="37"/>
      <c r="H19" s="37"/>
      <c r="I19" s="37"/>
    </row>
    <row r="20" spans="1:9" ht="13.5">
      <c r="A20" s="36">
        <v>2</v>
      </c>
      <c r="B20" s="37" t="s">
        <v>65</v>
      </c>
      <c r="C20" s="37"/>
      <c r="D20" s="37"/>
      <c r="E20" s="37"/>
      <c r="F20" s="37"/>
      <c r="G20" s="37"/>
      <c r="H20" s="36"/>
      <c r="I20" s="36"/>
    </row>
    <row r="21" spans="1:9" ht="13.5">
      <c r="A21" s="36"/>
      <c r="B21" s="38" t="s">
        <v>53</v>
      </c>
      <c r="C21" s="37"/>
      <c r="D21" s="37"/>
      <c r="E21" s="37"/>
      <c r="F21" s="37"/>
      <c r="G21" s="37"/>
      <c r="H21" s="36"/>
      <c r="I21" s="36"/>
    </row>
    <row r="22" spans="1:9" ht="13.5">
      <c r="A22" s="36"/>
      <c r="B22" s="325" t="s">
        <v>66</v>
      </c>
      <c r="C22" s="329"/>
      <c r="D22" s="329"/>
      <c r="E22" s="329"/>
      <c r="F22" s="329"/>
      <c r="G22" s="329"/>
      <c r="H22" s="329"/>
      <c r="I22" s="77"/>
    </row>
    <row r="23" spans="1:9" ht="27" customHeight="1">
      <c r="A23" s="36"/>
      <c r="B23" s="324" t="s">
        <v>115</v>
      </c>
      <c r="C23" s="325"/>
      <c r="D23" s="325"/>
      <c r="E23" s="325"/>
      <c r="F23" s="325"/>
      <c r="G23" s="325"/>
      <c r="H23" s="325"/>
      <c r="I23" s="326"/>
    </row>
    <row r="24" spans="1:9" ht="13.5">
      <c r="A24" s="36"/>
      <c r="B24" s="317" t="s">
        <v>56</v>
      </c>
      <c r="C24" s="317"/>
      <c r="D24" s="317"/>
      <c r="E24" s="317"/>
      <c r="F24" s="317"/>
      <c r="G24" s="317"/>
      <c r="H24" s="317"/>
      <c r="I24" s="73"/>
    </row>
    <row r="25" spans="1:9" ht="13.5">
      <c r="A25" s="36"/>
      <c r="B25" s="39"/>
      <c r="C25" s="39"/>
      <c r="D25" s="39"/>
      <c r="E25" s="39"/>
      <c r="F25" s="39"/>
      <c r="G25" s="39"/>
      <c r="I25" s="36" t="s">
        <v>57</v>
      </c>
    </row>
    <row r="26" spans="1:9" ht="27">
      <c r="A26" s="37"/>
      <c r="B26" s="318" t="s">
        <v>58</v>
      </c>
      <c r="C26" s="330"/>
      <c r="D26" s="322" t="s">
        <v>59</v>
      </c>
      <c r="E26" s="332"/>
      <c r="F26" s="41" t="s">
        <v>60</v>
      </c>
      <c r="G26" s="42" t="s">
        <v>61</v>
      </c>
      <c r="H26" s="89" t="s">
        <v>114</v>
      </c>
      <c r="I26" s="88" t="s">
        <v>113</v>
      </c>
    </row>
    <row r="27" spans="1:9" ht="13.5">
      <c r="A27" s="37"/>
      <c r="B27" s="320"/>
      <c r="C27" s="331"/>
      <c r="D27" s="41" t="s">
        <v>62</v>
      </c>
      <c r="E27" s="40" t="s">
        <v>63</v>
      </c>
      <c r="F27" s="41" t="s">
        <v>64</v>
      </c>
      <c r="G27" s="43" t="s">
        <v>101</v>
      </c>
      <c r="H27" s="87" t="s">
        <v>112</v>
      </c>
      <c r="I27" s="86" t="s">
        <v>111</v>
      </c>
    </row>
    <row r="28" spans="1:9" ht="13.5">
      <c r="A28" s="37"/>
      <c r="B28" s="49">
        <v>14</v>
      </c>
      <c r="C28" s="50" t="s">
        <v>83</v>
      </c>
      <c r="D28" s="51">
        <v>1000</v>
      </c>
      <c r="E28" s="52">
        <v>10</v>
      </c>
      <c r="F28" s="51">
        <v>741</v>
      </c>
      <c r="G28" s="53">
        <f aca="true" t="shared" si="1" ref="G28:G44">ROUND(F28/D28,3)</f>
        <v>0.741</v>
      </c>
      <c r="H28" s="51">
        <v>1000</v>
      </c>
      <c r="I28" s="53">
        <f aca="true" t="shared" si="2" ref="I28:I44">ROUND(F28/H28,3)</f>
        <v>0.741</v>
      </c>
    </row>
    <row r="29" spans="1:9" ht="13.5" customHeight="1">
      <c r="A29" s="37"/>
      <c r="B29" s="49">
        <v>14</v>
      </c>
      <c r="C29" s="50" t="s">
        <v>84</v>
      </c>
      <c r="D29" s="51">
        <v>11385</v>
      </c>
      <c r="E29" s="52">
        <v>10</v>
      </c>
      <c r="F29" s="51">
        <v>8435</v>
      </c>
      <c r="G29" s="53">
        <f t="shared" si="1"/>
        <v>0.741</v>
      </c>
      <c r="H29" s="51">
        <v>11385</v>
      </c>
      <c r="I29" s="53">
        <f t="shared" si="2"/>
        <v>0.741</v>
      </c>
    </row>
    <row r="30" spans="1:9" ht="13.5">
      <c r="A30" s="37"/>
      <c r="B30" s="49">
        <v>14</v>
      </c>
      <c r="C30" s="50" t="s">
        <v>92</v>
      </c>
      <c r="D30" s="51">
        <v>20000</v>
      </c>
      <c r="E30" s="52">
        <v>10</v>
      </c>
      <c r="F30" s="51">
        <v>14818</v>
      </c>
      <c r="G30" s="53">
        <f t="shared" si="1"/>
        <v>0.741</v>
      </c>
      <c r="H30" s="51">
        <v>20000</v>
      </c>
      <c r="I30" s="53">
        <f t="shared" si="2"/>
        <v>0.741</v>
      </c>
    </row>
    <row r="31" spans="1:9" ht="13.5">
      <c r="A31" s="37"/>
      <c r="B31" s="49">
        <v>14</v>
      </c>
      <c r="C31" s="50" t="s">
        <v>93</v>
      </c>
      <c r="D31" s="51">
        <v>16000</v>
      </c>
      <c r="E31" s="52">
        <v>10</v>
      </c>
      <c r="F31" s="51">
        <v>11856</v>
      </c>
      <c r="G31" s="53">
        <f t="shared" si="1"/>
        <v>0.741</v>
      </c>
      <c r="H31" s="51">
        <v>16000</v>
      </c>
      <c r="I31" s="53">
        <f t="shared" si="2"/>
        <v>0.741</v>
      </c>
    </row>
    <row r="32" spans="1:9" ht="13.5" customHeight="1">
      <c r="A32" s="37"/>
      <c r="B32" s="49">
        <v>14</v>
      </c>
      <c r="C32" s="50" t="s">
        <v>94</v>
      </c>
      <c r="D32" s="51">
        <v>30000</v>
      </c>
      <c r="E32" s="52">
        <v>10</v>
      </c>
      <c r="F32" s="51">
        <v>22222</v>
      </c>
      <c r="G32" s="53">
        <f t="shared" si="1"/>
        <v>0.741</v>
      </c>
      <c r="H32" s="51">
        <v>30000</v>
      </c>
      <c r="I32" s="53">
        <f t="shared" si="2"/>
        <v>0.741</v>
      </c>
    </row>
    <row r="33" spans="1:9" ht="13.5">
      <c r="A33" s="37"/>
      <c r="B33" s="49">
        <v>14</v>
      </c>
      <c r="C33" s="50" t="s">
        <v>95</v>
      </c>
      <c r="D33" s="51">
        <v>29965</v>
      </c>
      <c r="E33" s="52">
        <v>10</v>
      </c>
      <c r="F33" s="51">
        <v>22197</v>
      </c>
      <c r="G33" s="53">
        <f t="shared" si="1"/>
        <v>0.741</v>
      </c>
      <c r="H33" s="51">
        <v>29965</v>
      </c>
      <c r="I33" s="53">
        <f t="shared" si="2"/>
        <v>0.741</v>
      </c>
    </row>
    <row r="34" spans="1:9" ht="13.5" customHeight="1">
      <c r="A34" s="37"/>
      <c r="B34" s="49">
        <v>19</v>
      </c>
      <c r="C34" s="50" t="s">
        <v>85</v>
      </c>
      <c r="D34" s="51">
        <v>18520</v>
      </c>
      <c r="E34" s="52">
        <v>5</v>
      </c>
      <c r="F34" s="51">
        <v>14820</v>
      </c>
      <c r="G34" s="53">
        <f t="shared" si="1"/>
        <v>0.8</v>
      </c>
      <c r="H34" s="51">
        <v>20000</v>
      </c>
      <c r="I34" s="53">
        <f t="shared" si="2"/>
        <v>0.741</v>
      </c>
    </row>
    <row r="35" spans="1:9" ht="13.5">
      <c r="A35" s="37"/>
      <c r="B35" s="49">
        <v>19</v>
      </c>
      <c r="C35" s="50" t="s">
        <v>86</v>
      </c>
      <c r="D35" s="51">
        <v>4987</v>
      </c>
      <c r="E35" s="52">
        <v>5</v>
      </c>
      <c r="F35" s="51">
        <v>3991</v>
      </c>
      <c r="G35" s="53">
        <f t="shared" si="1"/>
        <v>0.8</v>
      </c>
      <c r="H35" s="51">
        <v>5386</v>
      </c>
      <c r="I35" s="53">
        <f t="shared" si="2"/>
        <v>0.741</v>
      </c>
    </row>
    <row r="36" spans="1:9" ht="13.5">
      <c r="A36" s="37"/>
      <c r="B36" s="49">
        <v>19</v>
      </c>
      <c r="C36" s="50" t="s">
        <v>87</v>
      </c>
      <c r="D36" s="51">
        <v>662</v>
      </c>
      <c r="E36" s="52">
        <v>5</v>
      </c>
      <c r="F36" s="51">
        <v>529</v>
      </c>
      <c r="G36" s="53">
        <f t="shared" si="1"/>
        <v>0.799</v>
      </c>
      <c r="H36" s="51">
        <v>716</v>
      </c>
      <c r="I36" s="53">
        <f t="shared" si="2"/>
        <v>0.739</v>
      </c>
    </row>
    <row r="37" spans="1:9" ht="13.5" customHeight="1">
      <c r="A37" s="37"/>
      <c r="B37" s="49">
        <v>19</v>
      </c>
      <c r="C37" s="50" t="s">
        <v>88</v>
      </c>
      <c r="D37" s="51">
        <v>8403</v>
      </c>
      <c r="E37" s="52">
        <v>5</v>
      </c>
      <c r="F37" s="51">
        <v>6725</v>
      </c>
      <c r="G37" s="53">
        <f t="shared" si="1"/>
        <v>0.8</v>
      </c>
      <c r="H37" s="51">
        <v>9075</v>
      </c>
      <c r="I37" s="53">
        <f t="shared" si="2"/>
        <v>0.741</v>
      </c>
    </row>
    <row r="38" spans="1:9" ht="13.5">
      <c r="A38" s="37"/>
      <c r="B38" s="49">
        <v>19</v>
      </c>
      <c r="C38" s="50" t="s">
        <v>96</v>
      </c>
      <c r="D38" s="51">
        <v>20000</v>
      </c>
      <c r="E38" s="52">
        <v>5</v>
      </c>
      <c r="F38" s="51">
        <v>15895</v>
      </c>
      <c r="G38" s="53">
        <f t="shared" si="1"/>
        <v>0.795</v>
      </c>
      <c r="H38" s="51">
        <v>21457</v>
      </c>
      <c r="I38" s="53">
        <f t="shared" si="2"/>
        <v>0.741</v>
      </c>
    </row>
    <row r="39" spans="1:9" ht="13.5" customHeight="1">
      <c r="A39" s="37"/>
      <c r="B39" s="49">
        <v>19</v>
      </c>
      <c r="C39" s="50" t="s">
        <v>89</v>
      </c>
      <c r="D39" s="51">
        <v>6259</v>
      </c>
      <c r="E39" s="52">
        <v>5</v>
      </c>
      <c r="F39" s="51">
        <v>5011</v>
      </c>
      <c r="G39" s="53">
        <f t="shared" si="1"/>
        <v>0.801</v>
      </c>
      <c r="H39" s="51">
        <v>6766</v>
      </c>
      <c r="I39" s="53">
        <f t="shared" si="2"/>
        <v>0.741</v>
      </c>
    </row>
    <row r="40" spans="1:9" ht="13.5">
      <c r="A40" s="37"/>
      <c r="B40" s="49">
        <v>19</v>
      </c>
      <c r="C40" s="50" t="s">
        <v>90</v>
      </c>
      <c r="D40" s="51">
        <v>12329</v>
      </c>
      <c r="E40" s="52">
        <v>5</v>
      </c>
      <c r="F40" s="51">
        <v>11364</v>
      </c>
      <c r="G40" s="53">
        <f t="shared" si="1"/>
        <v>0.922</v>
      </c>
      <c r="H40" s="51">
        <v>12361</v>
      </c>
      <c r="I40" s="53">
        <f t="shared" si="2"/>
        <v>0.919</v>
      </c>
    </row>
    <row r="41" spans="1:9" ht="13.5">
      <c r="A41" s="37"/>
      <c r="B41" s="49">
        <v>19</v>
      </c>
      <c r="C41" s="50" t="s">
        <v>97</v>
      </c>
      <c r="D41" s="51">
        <v>3698</v>
      </c>
      <c r="E41" s="52">
        <v>5</v>
      </c>
      <c r="F41" s="51">
        <v>3423</v>
      </c>
      <c r="G41" s="53">
        <f t="shared" si="1"/>
        <v>0.926</v>
      </c>
      <c r="H41" s="51">
        <v>3698</v>
      </c>
      <c r="I41" s="53">
        <f t="shared" si="2"/>
        <v>0.926</v>
      </c>
    </row>
    <row r="42" spans="1:9" ht="13.5" customHeight="1">
      <c r="A42" s="37"/>
      <c r="B42" s="49">
        <v>19</v>
      </c>
      <c r="C42" s="50" t="s">
        <v>98</v>
      </c>
      <c r="D42" s="51">
        <v>19958</v>
      </c>
      <c r="E42" s="52">
        <v>5</v>
      </c>
      <c r="F42" s="51">
        <v>18464</v>
      </c>
      <c r="G42" s="53">
        <f t="shared" si="1"/>
        <v>0.925</v>
      </c>
      <c r="H42" s="51">
        <v>19958</v>
      </c>
      <c r="I42" s="53">
        <f t="shared" si="2"/>
        <v>0.925</v>
      </c>
    </row>
    <row r="43" spans="1:9" ht="13.5">
      <c r="A43" s="37"/>
      <c r="B43" s="49">
        <v>19</v>
      </c>
      <c r="C43" s="50" t="s">
        <v>99</v>
      </c>
      <c r="D43" s="51">
        <v>15186</v>
      </c>
      <c r="E43" s="52">
        <v>5</v>
      </c>
      <c r="F43" s="51">
        <v>14060</v>
      </c>
      <c r="G43" s="53">
        <f t="shared" si="1"/>
        <v>0.926</v>
      </c>
      <c r="H43" s="51">
        <v>15186</v>
      </c>
      <c r="I43" s="53">
        <f t="shared" si="2"/>
        <v>0.926</v>
      </c>
    </row>
    <row r="44" spans="1:9" ht="13.5">
      <c r="A44" s="37"/>
      <c r="B44" s="49">
        <v>14</v>
      </c>
      <c r="C44" s="50" t="s">
        <v>102</v>
      </c>
      <c r="D44" s="51">
        <v>1983</v>
      </c>
      <c r="E44" s="52">
        <v>10</v>
      </c>
      <c r="F44" s="51">
        <v>1465</v>
      </c>
      <c r="G44" s="53">
        <f t="shared" si="1"/>
        <v>0.739</v>
      </c>
      <c r="H44" s="51">
        <v>1983</v>
      </c>
      <c r="I44" s="53">
        <f t="shared" si="2"/>
        <v>0.739</v>
      </c>
    </row>
    <row r="45" spans="1:9" ht="13.5">
      <c r="A45" s="37"/>
      <c r="B45" s="48" t="s">
        <v>100</v>
      </c>
      <c r="C45" s="37"/>
      <c r="D45" s="37"/>
      <c r="E45" s="37"/>
      <c r="F45" s="37"/>
      <c r="G45" s="37"/>
      <c r="H45" s="37"/>
      <c r="I45" s="37"/>
    </row>
    <row r="46" spans="1:9" ht="13.5">
      <c r="A46" s="37"/>
      <c r="B46" s="48" t="s">
        <v>110</v>
      </c>
      <c r="C46" s="37"/>
      <c r="D46" s="37"/>
      <c r="E46" s="37"/>
      <c r="F46" s="37"/>
      <c r="G46" s="37"/>
      <c r="H46" s="37"/>
      <c r="I46" s="37"/>
    </row>
    <row r="47" spans="1:9" ht="13.5">
      <c r="A47" s="37"/>
      <c r="B47" s="54"/>
      <c r="C47" s="55"/>
      <c r="D47" s="55"/>
      <c r="E47" s="56"/>
      <c r="F47" s="55"/>
      <c r="G47" s="56"/>
      <c r="H47" s="57"/>
      <c r="I47" s="57"/>
    </row>
    <row r="48" spans="1:9" ht="13.5">
      <c r="A48" s="36">
        <v>3</v>
      </c>
      <c r="B48" s="37" t="s">
        <v>67</v>
      </c>
      <c r="C48" s="37"/>
      <c r="D48" s="37"/>
      <c r="E48" s="37"/>
      <c r="F48" s="37"/>
      <c r="G48" s="37"/>
      <c r="H48" s="36"/>
      <c r="I48" s="36"/>
    </row>
    <row r="49" spans="1:9" ht="13.5" customHeight="1">
      <c r="A49" s="36"/>
      <c r="B49" s="327" t="s">
        <v>103</v>
      </c>
      <c r="C49" s="328"/>
      <c r="D49" s="328"/>
      <c r="E49" s="328"/>
      <c r="F49" s="328"/>
      <c r="G49" s="328"/>
      <c r="H49" s="328"/>
      <c r="I49" s="76"/>
    </row>
    <row r="50" spans="1:9" ht="13.5" customHeight="1">
      <c r="A50" s="36"/>
      <c r="B50" s="326" t="s">
        <v>68</v>
      </c>
      <c r="C50" s="326"/>
      <c r="D50" s="326"/>
      <c r="E50" s="326"/>
      <c r="F50" s="326"/>
      <c r="G50" s="326"/>
      <c r="H50" s="326"/>
      <c r="I50" s="58"/>
    </row>
    <row r="51" spans="1:9" ht="13.5">
      <c r="A51" s="36"/>
      <c r="B51" s="39"/>
      <c r="C51" s="58"/>
      <c r="D51" s="58"/>
      <c r="E51" s="58"/>
      <c r="F51" s="58"/>
      <c r="G51" s="36" t="s">
        <v>57</v>
      </c>
      <c r="I51" s="85"/>
    </row>
    <row r="52" spans="1:9" ht="13.5">
      <c r="A52" s="37"/>
      <c r="B52" s="318" t="s">
        <v>58</v>
      </c>
      <c r="C52" s="319"/>
      <c r="D52" s="322" t="s">
        <v>59</v>
      </c>
      <c r="E52" s="323"/>
      <c r="F52" s="41" t="s">
        <v>60</v>
      </c>
      <c r="G52" s="74" t="s">
        <v>61</v>
      </c>
      <c r="H52" s="84"/>
      <c r="I52" s="83"/>
    </row>
    <row r="53" spans="1:9" ht="13.5">
      <c r="A53" s="37"/>
      <c r="B53" s="320"/>
      <c r="C53" s="321"/>
      <c r="D53" s="41" t="s">
        <v>62</v>
      </c>
      <c r="E53" s="40" t="s">
        <v>63</v>
      </c>
      <c r="F53" s="41" t="s">
        <v>64</v>
      </c>
      <c r="G53" s="75" t="s">
        <v>101</v>
      </c>
      <c r="H53" s="84"/>
      <c r="I53" s="83"/>
    </row>
    <row r="54" spans="1:9" ht="13.5">
      <c r="A54" s="37"/>
      <c r="B54" s="45">
        <v>14</v>
      </c>
      <c r="C54" s="62" t="s">
        <v>93</v>
      </c>
      <c r="D54" s="46">
        <v>3400</v>
      </c>
      <c r="E54" s="47">
        <v>10</v>
      </c>
      <c r="F54" s="46">
        <v>2514</v>
      </c>
      <c r="G54" s="82">
        <f>ROUND(F54/D54,3)</f>
        <v>0.739</v>
      </c>
      <c r="H54" s="81"/>
      <c r="I54" s="80"/>
    </row>
    <row r="55" spans="1:9" ht="13.5">
      <c r="A55" s="37"/>
      <c r="B55" s="49">
        <v>19</v>
      </c>
      <c r="C55" s="63" t="s">
        <v>88</v>
      </c>
      <c r="D55" s="51">
        <v>2213</v>
      </c>
      <c r="E55" s="52">
        <v>5</v>
      </c>
      <c r="F55" s="51">
        <v>2213</v>
      </c>
      <c r="G55" s="79">
        <f>ROUND(F55/D55,3)</f>
        <v>1</v>
      </c>
      <c r="H55" s="78"/>
      <c r="I55" s="57"/>
    </row>
    <row r="56" spans="1:9" ht="13.5">
      <c r="A56" s="37"/>
      <c r="B56" s="49">
        <v>19</v>
      </c>
      <c r="C56" s="63" t="s">
        <v>90</v>
      </c>
      <c r="D56" s="51">
        <v>1770</v>
      </c>
      <c r="E56" s="52">
        <v>5</v>
      </c>
      <c r="F56" s="51">
        <v>1770</v>
      </c>
      <c r="G56" s="79">
        <f>ROUND(F56/D56,3)</f>
        <v>1</v>
      </c>
      <c r="H56" s="78"/>
      <c r="I56" s="57"/>
    </row>
    <row r="57" spans="1:9" ht="13.5">
      <c r="A57" s="37"/>
      <c r="B57" s="49">
        <v>19</v>
      </c>
      <c r="C57" s="63" t="s">
        <v>97</v>
      </c>
      <c r="D57" s="51">
        <v>2068</v>
      </c>
      <c r="E57" s="52">
        <v>5</v>
      </c>
      <c r="F57" s="51">
        <v>1320</v>
      </c>
      <c r="G57" s="79">
        <f>ROUND(F57/D57,3)</f>
        <v>0.638</v>
      </c>
      <c r="H57" s="78"/>
      <c r="I57" s="57"/>
    </row>
  </sheetData>
  <sheetProtection sheet="1"/>
  <mergeCells count="15">
    <mergeCell ref="B23:I23"/>
    <mergeCell ref="B49:H49"/>
    <mergeCell ref="B50:H50"/>
    <mergeCell ref="B52:C53"/>
    <mergeCell ref="B22:H22"/>
    <mergeCell ref="B24:H24"/>
    <mergeCell ref="B26:C27"/>
    <mergeCell ref="D26:E26"/>
    <mergeCell ref="D52:E52"/>
    <mergeCell ref="A1:H1"/>
    <mergeCell ref="B4:H4"/>
    <mergeCell ref="B5:H5"/>
    <mergeCell ref="B6:H6"/>
    <mergeCell ref="B8:C9"/>
    <mergeCell ref="D8:E8"/>
  </mergeCells>
  <printOptions/>
  <pageMargins left="0.44" right="0.16" top="0.75" bottom="0.6"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2013-07-29T02:48:37Z</cp:lastPrinted>
  <dcterms:created xsi:type="dcterms:W3CDTF">2009-06-26T08:26:16Z</dcterms:created>
  <dcterms:modified xsi:type="dcterms:W3CDTF">2013-07-29T02:55:20Z</dcterms:modified>
  <cp:category/>
  <cp:version/>
  <cp:contentType/>
  <cp:contentStatus/>
</cp:coreProperties>
</file>